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E:\数据库说明页更新\ASPEN数据库\"/>
    </mc:Choice>
  </mc:AlternateContent>
  <xr:revisionPtr revIDLastSave="0" documentId="13_ncr:1_{41172F53-A215-43D9-8240-17844CB67469}" xr6:coauthVersionLast="47" xr6:coauthVersionMax="47" xr10:uidLastSave="{00000000-0000-0000-0000-000000000000}"/>
  <bookViews>
    <workbookView xWindow="-98" yWindow="-98" windowWidth="19396" windowHeight="11596" firstSheet="1" activeTab="1" xr2:uid="{00000000-000D-0000-FFFF-FFFF00000000}"/>
  </bookViews>
  <sheets>
    <sheet name="直销团队产品定单(Book)" sheetId="20" state="hidden" r:id="rId1"/>
    <sheet name="产品清单" sheetId="21" r:id="rId2"/>
  </sheets>
  <definedNames>
    <definedName name="_xlnm.Print_Area" localSheetId="0">'直销团队产品定单(Book)'!$A$1:$AS$83</definedName>
  </definedNames>
  <calcPr calcId="191029" concurrentCalc="0"/>
</workbook>
</file>

<file path=xl/calcChain.xml><?xml version="1.0" encoding="utf-8"?>
<calcChain xmlns="http://schemas.openxmlformats.org/spreadsheetml/2006/main">
  <c r="B63" i="20" l="1"/>
  <c r="B49" i="20"/>
  <c r="BB45" i="20"/>
  <c r="AX42" i="20"/>
  <c r="AV42" i="20"/>
  <c r="AW42" i="20"/>
  <c r="AO42" i="20"/>
  <c r="AX41" i="20"/>
  <c r="AV41" i="20"/>
  <c r="AW41" i="20"/>
  <c r="AO41" i="20"/>
  <c r="AX40" i="20"/>
  <c r="AV40" i="20"/>
  <c r="AW40" i="20"/>
  <c r="AO40" i="20"/>
  <c r="AX39" i="20"/>
  <c r="AV39" i="20"/>
  <c r="AW39" i="20"/>
  <c r="AO39" i="20"/>
  <c r="AX38" i="20"/>
  <c r="AV38" i="20"/>
  <c r="AW38" i="20"/>
  <c r="AO38" i="20"/>
  <c r="AX37" i="20"/>
  <c r="AV37" i="20"/>
  <c r="AW37" i="20"/>
  <c r="AO37" i="20"/>
  <c r="AX36" i="20"/>
  <c r="AV36" i="20"/>
  <c r="AW36" i="20"/>
  <c r="AX35" i="20"/>
  <c r="AV35" i="20"/>
  <c r="AW35" i="20"/>
  <c r="AO35" i="20"/>
  <c r="AX34" i="20"/>
  <c r="AV34" i="20"/>
  <c r="AW34" i="20"/>
  <c r="AO34" i="20"/>
  <c r="AX33" i="20"/>
  <c r="AX45" i="20"/>
  <c r="AV49" i="20"/>
  <c r="AV33" i="20"/>
  <c r="AW33" i="20"/>
  <c r="AX32" i="20"/>
  <c r="AV32" i="20"/>
  <c r="AW32" i="20"/>
  <c r="AO32" i="20"/>
  <c r="AX31" i="20"/>
  <c r="AV31" i="20"/>
  <c r="AW31" i="20"/>
  <c r="AX30" i="20"/>
  <c r="AV30" i="20"/>
  <c r="AW30" i="20"/>
  <c r="AO30" i="20"/>
  <c r="AX29" i="20"/>
  <c r="AV29" i="20"/>
  <c r="AW29" i="20"/>
  <c r="AO29" i="20"/>
  <c r="AX28" i="20"/>
  <c r="AV28" i="20"/>
  <c r="AW28" i="20"/>
  <c r="AO28" i="20"/>
  <c r="AY23" i="20"/>
  <c r="Z20" i="20"/>
  <c r="AB18" i="20"/>
  <c r="AB17" i="20"/>
  <c r="AB16" i="20"/>
  <c r="AB15" i="20"/>
  <c r="AB14" i="20"/>
  <c r="AB13" i="20"/>
  <c r="AB12" i="20"/>
  <c r="AB11" i="20"/>
  <c r="AZ9" i="20"/>
  <c r="AB9" i="20"/>
  <c r="AZ23" i="20"/>
  <c r="AZ24" i="20"/>
  <c r="AB8" i="20"/>
  <c r="AV45" i="20"/>
  <c r="AX50" i="20" a="1"/>
  <c r="AX50" i="20"/>
  <c r="AX51" i="20" a="1"/>
  <c r="AX51" i="20"/>
  <c r="AX49" i="20" a="1"/>
  <c r="AX49" i="20"/>
  <c r="AM45" i="20"/>
  <c r="AW45" i="20"/>
</calcChain>
</file>

<file path=xl/sharedStrings.xml><?xml version="1.0" encoding="utf-8"?>
<sst xmlns="http://schemas.openxmlformats.org/spreadsheetml/2006/main" count="281" uniqueCount="202">
  <si>
    <t>Books(L)</t>
    <phoneticPr fontId="0" type="noConversion"/>
  </si>
  <si>
    <t>Books(I)</t>
    <phoneticPr fontId="0" type="noConversion"/>
  </si>
  <si>
    <t>Print</t>
    <phoneticPr fontId="0" type="noConversion"/>
  </si>
  <si>
    <t xml:space="preserve"> </t>
    <phoneticPr fontId="0" type="noConversion"/>
  </si>
  <si>
    <t>公司行业</t>
    <phoneticPr fontId="0" type="noConversion"/>
  </si>
  <si>
    <t>SubNew(Print)</t>
    <phoneticPr fontId="0" type="noConversion"/>
  </si>
  <si>
    <t>公司人员数量</t>
    <phoneticPr fontId="0" type="noConversion"/>
  </si>
  <si>
    <t>TOTAL ---&gt;</t>
    <phoneticPr fontId="0" type="noConversion"/>
  </si>
  <si>
    <r>
      <t>北京威科亚太信息技术有限公司（“</t>
    </r>
    <r>
      <rPr>
        <b/>
        <sz val="10"/>
        <rFont val="Arial Unicode MS"/>
        <family val="2"/>
        <charset val="134"/>
      </rPr>
      <t>威科中国</t>
    </r>
    <r>
      <rPr>
        <sz val="10"/>
        <rFont val="Arial Unicode MS"/>
        <family val="2"/>
        <charset val="134"/>
      </rPr>
      <t>”）</t>
    </r>
    <phoneticPr fontId="15" type="noConversion"/>
  </si>
  <si>
    <r>
      <rPr>
        <sz val="9"/>
        <rFont val="宋体"/>
        <family val="3"/>
        <charset val="134"/>
      </rPr>
      <t>北京：电话</t>
    </r>
    <r>
      <rPr>
        <sz val="9"/>
        <rFont val="Tahoma"/>
        <family val="2"/>
      </rPr>
      <t>: (8610)58637888</t>
    </r>
    <r>
      <rPr>
        <sz val="9"/>
        <rFont val="宋体"/>
        <family val="3"/>
        <charset val="134"/>
      </rPr>
      <t>；传真</t>
    </r>
    <r>
      <rPr>
        <sz val="9"/>
        <rFont val="Tahoma"/>
        <family val="2"/>
      </rPr>
      <t>: (8610)58637999</t>
    </r>
    <phoneticPr fontId="15" type="noConversion"/>
  </si>
  <si>
    <r>
      <rPr>
        <sz val="9"/>
        <rFont val="宋体"/>
        <family val="3"/>
        <charset val="134"/>
      </rPr>
      <t>上海：电话</t>
    </r>
    <r>
      <rPr>
        <sz val="9"/>
        <rFont val="Tahoma"/>
        <family val="2"/>
      </rPr>
      <t>: (8621)58368999</t>
    </r>
    <r>
      <rPr>
        <sz val="9"/>
        <rFont val="宋体"/>
        <family val="3"/>
        <charset val="134"/>
      </rPr>
      <t>；传真</t>
    </r>
    <r>
      <rPr>
        <sz val="9"/>
        <rFont val="Tahoma"/>
        <family val="2"/>
      </rPr>
      <t>: (8621)63910876</t>
    </r>
    <phoneticPr fontId="15" type="noConversion"/>
  </si>
  <si>
    <r>
      <rPr>
        <sz val="9"/>
        <rFont val="宋体"/>
        <family val="3"/>
        <charset val="134"/>
      </rPr>
      <t>服务热线</t>
    </r>
    <r>
      <rPr>
        <sz val="9"/>
        <rFont val="Tahoma"/>
        <family val="2"/>
      </rPr>
      <t xml:space="preserve"> : 400-066-5518</t>
    </r>
    <phoneticPr fontId="15" type="noConversion"/>
  </si>
  <si>
    <r>
      <t>发票抬头</t>
    </r>
    <r>
      <rPr>
        <b/>
        <sz val="12"/>
        <rFont val="Tahoma"/>
        <family val="2"/>
      </rPr>
      <t>:</t>
    </r>
    <phoneticPr fontId="15" type="noConversion"/>
  </si>
  <si>
    <r>
      <t xml:space="preserve">产品订单 </t>
    </r>
    <r>
      <rPr>
        <sz val="26"/>
        <rFont val="Trebuchet MS"/>
        <family val="2"/>
      </rPr>
      <t xml:space="preserve">Order Form </t>
    </r>
  </si>
  <si>
    <t>公司名称(中文)</t>
  </si>
  <si>
    <t>联系人(Contact)</t>
  </si>
  <si>
    <t xml:space="preserve">职位 Job Title </t>
  </si>
  <si>
    <t>邮箱(Email)</t>
  </si>
  <si>
    <t>邮编 (Postcode)</t>
  </si>
  <si>
    <t>电话 (Tel)</t>
  </si>
  <si>
    <t>传真(Fax)</t>
  </si>
  <si>
    <t>地址(中文)</t>
  </si>
  <si>
    <t>Company Name (English)</t>
  </si>
  <si>
    <t>Address (English)</t>
  </si>
  <si>
    <t>样本</t>
  </si>
  <si>
    <t>Sample</t>
  </si>
  <si>
    <t>Product Description
 产品描述</t>
  </si>
  <si>
    <t>Code 
代码</t>
  </si>
  <si>
    <t>Start Date 
起始日</t>
  </si>
  <si>
    <t>Expried Date 
到期日</t>
  </si>
  <si>
    <t>Unit Price 
单价</t>
  </si>
  <si>
    <t xml:space="preserve">Adjustment
- 减少 +增加  </t>
  </si>
  <si>
    <t>Qty
数量</t>
  </si>
  <si>
    <t>Final price
合计</t>
  </si>
  <si>
    <t>BILL TO 账单送达</t>
  </si>
  <si>
    <t>PRODUCT DELIVER TO 产品送达</t>
  </si>
  <si>
    <r>
      <t xml:space="preserve">PAYMENT TERMS  </t>
    </r>
    <r>
      <rPr>
        <b/>
        <sz val="12"/>
        <color theme="0"/>
        <rFont val="宋体"/>
        <family val="3"/>
        <charset val="134"/>
      </rPr>
      <t>付款条款</t>
    </r>
  </si>
  <si>
    <r>
      <t xml:space="preserve">BANKING INFORMATION </t>
    </r>
    <r>
      <rPr>
        <b/>
        <sz val="12"/>
        <color theme="0"/>
        <rFont val="宋体"/>
        <family val="3"/>
        <charset val="134"/>
      </rPr>
      <t>银行信息</t>
    </r>
  </si>
  <si>
    <t>Sample Testing</t>
  </si>
  <si>
    <t>公司名称:</t>
  </si>
  <si>
    <t>纳税人识别号:</t>
  </si>
  <si>
    <t>地址电话:</t>
  </si>
  <si>
    <t>开户行和账号:</t>
  </si>
  <si>
    <t>SubNew(Print)</t>
  </si>
  <si>
    <r>
      <t xml:space="preserve">Representative Signature
</t>
    </r>
    <r>
      <rPr>
        <sz val="11"/>
        <rFont val="宋体"/>
        <family val="3"/>
        <charset val="134"/>
      </rPr>
      <t>授权代表</t>
    </r>
    <r>
      <rPr>
        <sz val="11"/>
        <rFont val="Tahoma"/>
        <family val="2"/>
      </rPr>
      <t xml:space="preserve"> </t>
    </r>
    <r>
      <rPr>
        <sz val="11"/>
        <rFont val="宋体"/>
        <family val="3"/>
        <charset val="134"/>
      </rPr>
      <t>签字</t>
    </r>
  </si>
  <si>
    <r>
      <t xml:space="preserve">Name(Print)                        </t>
    </r>
    <r>
      <rPr>
        <sz val="11"/>
        <rFont val="宋体"/>
        <family val="3"/>
        <charset val="134"/>
      </rPr>
      <t>姓名（印刷体）</t>
    </r>
  </si>
  <si>
    <r>
      <t xml:space="preserve">Company Stamp                                 </t>
    </r>
    <r>
      <rPr>
        <sz val="11"/>
        <rFont val="宋体"/>
        <family val="3"/>
        <charset val="134"/>
      </rPr>
      <t>公司盖章</t>
    </r>
  </si>
  <si>
    <r>
      <t xml:space="preserve">Date                                             
</t>
    </r>
    <r>
      <rPr>
        <sz val="11"/>
        <rFont val="宋体"/>
        <family val="3"/>
        <charset val="134"/>
      </rPr>
      <t>日期</t>
    </r>
  </si>
  <si>
    <r>
      <t xml:space="preserve">Your Account Manager </t>
    </r>
    <r>
      <rPr>
        <sz val="11"/>
        <rFont val="宋体"/>
        <family val="3"/>
        <charset val="134"/>
      </rPr>
      <t>为您服务的客户经理：</t>
    </r>
    <phoneticPr fontId="0" type="noConversion"/>
  </si>
  <si>
    <r>
      <t xml:space="preserve">Product List             </t>
    </r>
    <r>
      <rPr>
        <sz val="11"/>
        <rFont val="宋体"/>
        <family val="3"/>
        <charset val="134"/>
      </rPr>
      <t>产品清单</t>
    </r>
    <phoneticPr fontId="15" type="noConversion"/>
  </si>
  <si>
    <r>
      <t xml:space="preserve">TERMS &amp; CONDITIONS  </t>
    </r>
    <r>
      <rPr>
        <b/>
        <sz val="12"/>
        <color theme="0"/>
        <rFont val="宋体"/>
        <family val="3"/>
        <charset val="134"/>
      </rPr>
      <t>定单条款</t>
    </r>
    <phoneticPr fontId="15" type="noConversion"/>
  </si>
  <si>
    <r>
      <t xml:space="preserve">2. If you need a value-added tax invoice, please provide the following information:
</t>
    </r>
    <r>
      <rPr>
        <sz val="10"/>
        <rFont val="宋体"/>
        <family val="3"/>
        <charset val="134"/>
      </rPr>
      <t>如您需要增值税可抵扣发票，请填写如下信息。如未填写，则威科中国仅提供增值税普通发票。</t>
    </r>
    <phoneticPr fontId="15" type="noConversion"/>
  </si>
  <si>
    <r>
      <t xml:space="preserve">Product information </t>
    </r>
    <r>
      <rPr>
        <b/>
        <sz val="11"/>
        <color theme="0"/>
        <rFont val="宋体"/>
        <family val="3"/>
        <charset val="134"/>
      </rPr>
      <t>产品信息</t>
    </r>
    <phoneticPr fontId="15" type="noConversion"/>
  </si>
  <si>
    <t>Agriculture</t>
  </si>
  <si>
    <t>100-199</t>
  </si>
  <si>
    <t xml:space="preserve">1. This Order Form shall come into effect immediately after WK China receive its any copies of Fax, scanned PDF or original copy with your signature and seal. Your signature and seal will indicate your acceptance of this Order Form.威科中国收到带有您签名和盖章的传真件、PDF扫描件或定单原件后，定单即时生效。您在定单上的签名和盖章意味您已知悉并接受本定单的全部内容。
2. All rights reserved. No part of this publication may be produced, stored in a retrieval system, or transmitted, in any form or by means electronic, mechanical, photocopying, recording, or otherwise, without written permission from the Publisher(s).所有权利保留。未经出版商书面同意，严禁以任何形式或途径复制本产品内容，包括利用电子、机械、影印、录制等方式对本产品做全部或部分抄袭、复制或传播，或将本资料储存于任何检索库存系统内。
3. Except as expressly permitted by one party, the other party will not disclose to any third party, and keep strictly confidential, all information of the offered price and the subscription, protecting the confidentiality thereof with the same level of efforts that its employs to protect the confidentiality of its own proprietary and confidential information.除有一方明确许可外，另一方不得将本定单项下的价格和订阅服务信息披露给任何第三方，并对该等信息视同自己的商业秘密给予同等保护。
4. This Order Form shall be governed and interpreted by the laws of the PRC. Any dispute arises out of this Order Form shall be resolved by both parties through friendly consultations. Where the dispute cannot be resolved, either party may submit it to CIETAC for arbitration. 本定单受中华人民共和国法律管辖并依其进行解释。任何因本定单产生的争议，双方应友好协商解决。协商不成的，任何一方有权将争议提交至中国国际经济贸易仲裁委员会裁决。
5. This Order Form is made in both English and Chinese versions with both versions being equally authentic. In case of any discrepancies, the Chinese version shall prevail. 本定单以中英文双语表述，均具同等效力。倘有歧义，以中文文本为准。
</t>
  </si>
  <si>
    <t>Course Area</t>
  </si>
  <si>
    <t>Pub Date</t>
  </si>
  <si>
    <t>eISBN</t>
  </si>
  <si>
    <t>Business Organizations</t>
  </si>
  <si>
    <t>William T. Allen, Reinier Kraakman</t>
  </si>
  <si>
    <t>Commentaries and Cases on the Law of Business Organization, Fifth Edition</t>
  </si>
  <si>
    <t>Eric A. Chiappinelli</t>
  </si>
  <si>
    <t>Cases and Materials on Business Entities, Third Edition</t>
  </si>
  <si>
    <t>Charles R.T. O’Kelley, Robert B. Thompson</t>
  </si>
  <si>
    <t>Corporations and Other Business Associations: Cases and Materials, Eighth Edition</t>
  </si>
  <si>
    <t>William K. Sjostrom, Jr.</t>
  </si>
  <si>
    <t>Business Organizations: A Transactional Approach, Second Edition</t>
  </si>
  <si>
    <t>Civil Procedure</t>
  </si>
  <si>
    <t>Barbara Allen Babcock, Toni M. Massaro, Norman W. Spaulding</t>
  </si>
  <si>
    <t>Civil Procedure: Cases and Problems, Sixth Edition</t>
  </si>
  <si>
    <t>Joseph W. Glannon, Andrew M. Perlman, Peter Raven-Hansen</t>
  </si>
  <si>
    <t>Civil Procedure: A Coursebook, Third Edition</t>
  </si>
  <si>
    <t>Linda J. Silberman, Allan R. Stein, Tobias Barrington Wolff</t>
  </si>
  <si>
    <t>Civil Procedure: Theory and Practice, Fifth Edition</t>
  </si>
  <si>
    <t>Stephen N. Subrin, Martha L. Minow, Mark S. Brodin, Thomas O. Main, Alexandra Lahav</t>
  </si>
  <si>
    <t>Civil Procedure: Doctrine, Practice, and Context, Fifth Edition</t>
  </si>
  <si>
    <t>Stephen C. Yeazell, Joanna C. Schwartz</t>
  </si>
  <si>
    <t>Civil Procedure, Ninth Edition</t>
  </si>
  <si>
    <t>Constitutional Law</t>
  </si>
  <si>
    <t>Paul Brest, Sanford Levinson, Jack M. Balkin, Akhil Reed Amar, Reva B. Siegel</t>
  </si>
  <si>
    <t xml:space="preserve">Processes of Constitutional Decisionmaking, Sixth Edition </t>
  </si>
  <si>
    <t>Erwin Chemerinsky</t>
  </si>
  <si>
    <t>Constitutional Law, Fifth Edition</t>
  </si>
  <si>
    <t>Lawrence Friedman</t>
  </si>
  <si>
    <t>Modern Constitutional Law: Cases, Problems, and Practice</t>
  </si>
  <si>
    <t xml:space="preserve">Calvin R. Massey </t>
  </si>
  <si>
    <t xml:space="preserve">American Constitutional Law: Powers and Liberties, Fifth Edition </t>
  </si>
  <si>
    <t>Geoffrey R. Stone, Louis M. Seidman, Cass R. Sunstein, Mark V. Tushnet, Pamela S. Karlan</t>
  </si>
  <si>
    <t xml:space="preserve">Constitutional Law, Seventh Edition </t>
  </si>
  <si>
    <t>Russell L. Weaver, Steven I. Friedland, Catherine Hancock, Bryan K. Fair, John C. Knechtle, Richard D. Rosen</t>
  </si>
  <si>
    <t>Constitutional Law: Cases, Materials, and Problems, Fourth Edition</t>
  </si>
  <si>
    <t>Contracts</t>
  </si>
  <si>
    <t>Randy E. Barnett</t>
  </si>
  <si>
    <t>Contracts: Cases and Doctrine, Sixth Edition</t>
  </si>
  <si>
    <t>Brian A. Blum, Amy C. Bushaw</t>
  </si>
  <si>
    <t>Contracts: Cases, Discussion, and Problems, Fourth Edition</t>
  </si>
  <si>
    <t>Thomas D. Crandall, Douglas J. Whaley</t>
  </si>
  <si>
    <t>Cases, Problems, and Materials on Contracts, Seventh Edition</t>
  </si>
  <si>
    <t>Tracey E. George, Russell Korobkin</t>
  </si>
  <si>
    <t>K: A Common Law Approach to Contracts, Second Edition</t>
  </si>
  <si>
    <t xml:space="preserve">Charles A. Knapp, Nathan M. Crystal, Harry G. Prince </t>
  </si>
  <si>
    <t>Problems in Contract Law: Cases and Materials, Eighth Edition</t>
  </si>
  <si>
    <t>Ben Templin</t>
  </si>
  <si>
    <t>Contracts: A Modern Coursebook</t>
  </si>
  <si>
    <t>Criminal Law</t>
  </si>
  <si>
    <t>Joseph L. Hoffmann, William J. Stuntz</t>
  </si>
  <si>
    <t>Defining Crimes, Third Edition</t>
  </si>
  <si>
    <t>Sanford H. Kadish, Stephen J. Schulhofer, Rachel E. Barkow</t>
  </si>
  <si>
    <t>Criminal Law and Its Processes: Cases and Materials, Tenth Edition</t>
  </si>
  <si>
    <t>John Kaplan, Robert Weisberg, Guyora Binder</t>
  </si>
  <si>
    <t>Criminal Law: Cases and Materials, Eighth Edition</t>
  </si>
  <si>
    <t>Paul H. Robinson, Shima Baradaran Baughman, Michael T. Cahilll</t>
  </si>
  <si>
    <t>Criminal Law: Case Studies and Controversies, Fourth Edition</t>
  </si>
  <si>
    <t xml:space="preserve">Criminal Law </t>
  </si>
  <si>
    <t xml:space="preserve">Jens David Ohlin </t>
  </si>
  <si>
    <t>Criminal Law: Doctrine, Application, and Practice</t>
  </si>
  <si>
    <t>Daniel C. Richman, Kate Stith, William J. Stuntz</t>
  </si>
  <si>
    <t>Defining Federal Crimes</t>
  </si>
  <si>
    <t>Criminal Procedure</t>
  </si>
  <si>
    <t>Ronald Jay Allen, William J. Stuntz, Joseph L. Hoffmann, Debra A. Livingston, Andrew D. Leipold, Tracey L. Meares</t>
  </si>
  <si>
    <t>Comprehensive Criminal Procedure, Fourth Edition</t>
  </si>
  <si>
    <t>Criminal Procedure: Adjudication and Right to Counsel, Second Edition</t>
  </si>
  <si>
    <t>Criminal Procedure: Investigation and Right to Counsel, Third Edition</t>
  </si>
  <si>
    <t>Marc L. Miller, Ronald F. Wright</t>
  </si>
  <si>
    <t>Criminal Procedures: Cases, Statutes, and Executive Materials, Fifth Edition</t>
  </si>
  <si>
    <t>Criminal Procedures: Prosecution and Adjudication: Cases, Statutes, and Executive Materials, Fifth Edition</t>
  </si>
  <si>
    <t>Criminal Procedures: The Police: Cases, Statutes, and Executive Materials, Fifth Edition</t>
  </si>
  <si>
    <t>Evidence</t>
  </si>
  <si>
    <t>Ronald J. Allen, Eleanor Swift, David S. Schwartz, Michael S. Pardo, Alex Stein</t>
  </si>
  <si>
    <t>An Analytical Approach to Evidence: Text, Problems, and Cases, Sixth Edition</t>
  </si>
  <si>
    <t>David P. Leonard, Victor J. Gold, Gary C. Williams</t>
  </si>
  <si>
    <t>Evidence: A Structured Approach, Fourth Edition</t>
  </si>
  <si>
    <t>Christopher B. Mueller, Laird C. Kirkpatrick</t>
  </si>
  <si>
    <t>Evidence Under the Rules: Text, Cases, and Problems, Eighth Edition</t>
  </si>
  <si>
    <t xml:space="preserve">David A. Sklansky </t>
  </si>
  <si>
    <t xml:space="preserve">Evidence: Cases, Commentary, and Problems, Fourth Edition </t>
  </si>
  <si>
    <t>Legal Research and Writing</t>
  </si>
  <si>
    <t>Deborah E. Bouchoux</t>
  </si>
  <si>
    <t>Aspen Handbook for Legal Writers: A Practical Reference, Fourth Edition</t>
  </si>
  <si>
    <t>John C. Dernbach, Richard V. Singleton II, Cathleen S. Wharton, Catherine J. Wasson, Joan M. Ruhtenberg</t>
  </si>
  <si>
    <t>A Practical Guide to Legal Writing and Legal Method, Sixth Edition</t>
  </si>
  <si>
    <t>Linda H. Edwards</t>
  </si>
  <si>
    <t>Legal Writing and Analysis, Fourth Edition</t>
  </si>
  <si>
    <t>Legal Writing: Process, Analysis, and Organization, Sixth Edition</t>
  </si>
  <si>
    <t>Richard K. Neumann, Jr., J. Lyn Entrikin, Sheila Simon</t>
  </si>
  <si>
    <t>Legal Writing, Third Edition</t>
  </si>
  <si>
    <t>Richard K. Neumann, Jr., Ellie Margolis, Kathryn M. Stanchi</t>
  </si>
  <si>
    <t>Legal Reasoning and Legal Writing, Eighth Edition</t>
  </si>
  <si>
    <t>Deborah A. Schmedemann, Ann L. Bateson, Mehmet Konar-Steenberg</t>
  </si>
  <si>
    <t>The Process of Legal Research: Practices and Resources, Ninth Edition</t>
  </si>
  <si>
    <t>Amy E. Sloan</t>
  </si>
  <si>
    <t>Basic Legal Research: Tools and Strategies, Sixth Edition</t>
  </si>
  <si>
    <t>Researching the Law: Finding What You Need When You Need It, Second Edition</t>
  </si>
  <si>
    <t>Prof. Responsibility</t>
  </si>
  <si>
    <t xml:space="preserve">Stephen Gillers </t>
  </si>
  <si>
    <t xml:space="preserve">Regulation of Lawyers: Problems of Law and Ethics, Concise Edition </t>
  </si>
  <si>
    <t>Regulation of Lawyers: Problems of Law and Ethics, Tenth Edition</t>
  </si>
  <si>
    <t>Professional Responsibility</t>
  </si>
  <si>
    <t>Nathan M. Crystal</t>
  </si>
  <si>
    <t>Professional Responsibility: Problems of Practice and the Profession, Sixth Edition</t>
  </si>
  <si>
    <t>Property</t>
  </si>
  <si>
    <t>Jerry L. Anderson, Daniel B. Bogart</t>
  </si>
  <si>
    <t xml:space="preserve">Property Law: Practice, Problems, and Perspectives </t>
  </si>
  <si>
    <t>D. Benjamin Barros, Anna P. Hemingway</t>
  </si>
  <si>
    <t>Property Law</t>
  </si>
  <si>
    <t>Jesse Dukeminier, James E. Krier, Gregory S. Alexander, Michael Schill, Lior Jacob Strahilevitz</t>
  </si>
  <si>
    <t>Property Concise Edition, Second Edition</t>
  </si>
  <si>
    <t xml:space="preserve">Property, Eighth Edition </t>
  </si>
  <si>
    <t>Christine A. Klein</t>
  </si>
  <si>
    <t xml:space="preserve">Property: Cases, Problems, and Skills </t>
  </si>
  <si>
    <t>Joseph William Singer, Bethany R. Berger, Nestor M. Davidson, Eduardo Penalver</t>
  </si>
  <si>
    <t>Property Law: Rules, Policies, and Practices, Seventh Edition</t>
  </si>
  <si>
    <t>Taxation</t>
  </si>
  <si>
    <t>Joseph Bankman, Daniel N. Shaviro, Kirk J. Stark, Edward D. Kleinbard</t>
  </si>
  <si>
    <t>Federal Income Taxation, Seventeenth Edition</t>
  </si>
  <si>
    <t>Richard Schmalbeck, Lawrence Zelenak, Sarah B. Lawsky</t>
  </si>
  <si>
    <t>Federal Income Taxation, Fourth Edition</t>
  </si>
  <si>
    <t>Torts</t>
  </si>
  <si>
    <t>Arthur Best, David W. Barnes</t>
  </si>
  <si>
    <t>Basic Tort Law: Cases, Statutes, and Problems, Fourth Edition</t>
  </si>
  <si>
    <t>Richard A. Epstein, Catherine M. Sharkey</t>
  </si>
  <si>
    <t xml:space="preserve">Cases and Materials on Torts, Eleventh Edition </t>
  </si>
  <si>
    <t>John C. P. Goldberg, Anthony J. Sebok, Benjamin C. Zipursky</t>
  </si>
  <si>
    <t xml:space="preserve">Tort Law: Responsibilities and Redress, Fourth Edition </t>
  </si>
  <si>
    <t>James A. Henderson, Jr., Douglas A. Kysar, Richard N. Pearson</t>
  </si>
  <si>
    <t>The Torts Process, Ninth Edition</t>
  </si>
  <si>
    <t>Aaron D. Twerski, James A. Henderson, Jr., W. Bradley Wendel</t>
  </si>
  <si>
    <t>Torts: Cases and Materials, Fourth Edition</t>
  </si>
  <si>
    <t>James Underwood</t>
  </si>
  <si>
    <t>Tort Law: Principles in Practice</t>
  </si>
  <si>
    <t>Trademark (IP)</t>
  </si>
  <si>
    <t>David W. Barnes</t>
  </si>
  <si>
    <t>Trademark and Unfair Competition Law: Cases and Problems in an Intellectual Property Context</t>
  </si>
  <si>
    <t>Wills, Trusts, and Estates</t>
  </si>
  <si>
    <t>Susan N. Gary, Jerome Borison, Naomi R. Cahn, Paula A. Monopoli</t>
  </si>
  <si>
    <t>Contemporary Trusts and Estates, Third Edition</t>
  </si>
  <si>
    <t>Robert H. Sitkoff, Jesse Dukeminier</t>
  </si>
  <si>
    <t>Wills, Trusts, and Estates, Tenth Edition</t>
  </si>
  <si>
    <t>Title</t>
    <phoneticPr fontId="6" type="noConversion"/>
  </si>
  <si>
    <t>Author</t>
    <phoneticPr fontId="6" type="noConversion"/>
  </si>
  <si>
    <t>Theresa A. Gabaldon, Christopher L. Sagers</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</si>
</sst>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0.00_ ;_ &quot;¥&quot;* \-#,##0.00_ ;_ &quot;¥&quot;* &quot;-&quot;??_ ;_ @_ "/>
    <numFmt numFmtId="176" formatCode="_-&quot;$&quot;* #,##0.00_-;\-&quot;$&quot;* #,##0.00_-;_-&quot;$&quot;* &quot;-&quot;??_-;_-@_-"/>
    <numFmt numFmtId="177" formatCode="0_ "/>
    <numFmt numFmtId="178" formatCode="#,##0.00_);[Red]\(#,##0.00\)"/>
    <numFmt numFmtId="179" formatCode="[$-409]yyyy/m/d\ h:mm\ AM/PM;@"/>
    <numFmt numFmtId="180" formatCode="0_);[Red]\(0\)"/>
    <numFmt numFmtId="181" formatCode="####\ ####"/>
  </numFmts>
  <fonts count="60">
    <font>
      <sz val="10"/>
      <name val="Arial"/>
      <family val="2"/>
    </font>
    <font>
      <sz val="10"/>
      <name val="Arial"/>
      <family val="2"/>
    </font>
    <font>
      <sz val="8"/>
      <name val="Tahoma"/>
      <family val="2"/>
    </font>
    <font>
      <b/>
      <sz val="8"/>
      <name val="Tahoma"/>
      <family val="2"/>
    </font>
    <font>
      <sz val="9"/>
      <name val="Tahoma"/>
      <family val="2"/>
    </font>
    <font>
      <b/>
      <sz val="9"/>
      <name val="Tahoma"/>
      <family val="2"/>
    </font>
    <font>
      <sz val="9"/>
      <name val="宋体"/>
      <family val="3"/>
      <charset val="134"/>
    </font>
    <font>
      <sz val="9"/>
      <name val="宋体"/>
      <family val="3"/>
      <charset val="134"/>
    </font>
    <font>
      <b/>
      <sz val="9"/>
      <name val="宋体"/>
      <family val="3"/>
      <charset val="134"/>
    </font>
    <font>
      <b/>
      <sz val="12"/>
      <name val="宋体"/>
      <family val="3"/>
      <charset val="134"/>
    </font>
    <font>
      <b/>
      <sz val="12"/>
      <name val="Tahoma"/>
      <family val="2"/>
    </font>
    <font>
      <b/>
      <sz val="12"/>
      <name val="微软雅黑"/>
      <family val="2"/>
      <charset val="134"/>
    </font>
    <font>
      <b/>
      <sz val="10"/>
      <name val="Tahoma"/>
      <family val="2"/>
    </font>
    <font>
      <b/>
      <sz val="11"/>
      <name val="Tahoma"/>
      <family val="2"/>
    </font>
    <font>
      <sz val="36"/>
      <color theme="0" tint="-0.249977111117893"/>
      <name val="Tahoma"/>
      <family val="2"/>
    </font>
    <font>
      <sz val="9"/>
      <name val="宋体"/>
      <family val="3"/>
      <charset val="134"/>
    </font>
    <font>
      <sz val="11"/>
      <name val="Tahoma"/>
      <family val="2"/>
    </font>
    <font>
      <sz val="12"/>
      <name val="Tahoma"/>
      <family val="2"/>
    </font>
    <font>
      <sz val="10"/>
      <name val="宋体"/>
      <family val="3"/>
      <charset val="134"/>
    </font>
    <font>
      <sz val="36"/>
      <name val="Calibri"/>
      <family val="2"/>
    </font>
    <font>
      <u/>
      <sz val="16"/>
      <name val="微软雅黑"/>
      <family val="2"/>
      <charset val="134"/>
    </font>
    <font>
      <sz val="11"/>
      <name val="宋体"/>
      <family val="3"/>
      <charset val="134"/>
    </font>
    <font>
      <sz val="12"/>
      <name val="宋体"/>
      <family val="3"/>
      <charset val="134"/>
    </font>
    <font>
      <sz val="10"/>
      <name val="Calibri"/>
      <family val="2"/>
    </font>
    <font>
      <sz val="9"/>
      <color theme="1"/>
      <name val="Tahoma"/>
      <family val="2"/>
    </font>
    <font>
      <sz val="14"/>
      <name val="Calibri"/>
      <family val="2"/>
    </font>
    <font>
      <sz val="10"/>
      <name val="Tahoma"/>
      <family val="2"/>
    </font>
    <font>
      <b/>
      <sz val="20"/>
      <name val="Calibri"/>
      <family val="2"/>
    </font>
    <font>
      <sz val="11"/>
      <color theme="1"/>
      <name val="宋体"/>
      <family val="2"/>
      <charset val="134"/>
      <scheme val="minor"/>
    </font>
    <font>
      <sz val="10"/>
      <name val="Times New Roman"/>
      <family val="1"/>
    </font>
    <font>
      <sz val="10"/>
      <name val="Arial Unicode MS"/>
      <family val="2"/>
      <charset val="134"/>
    </font>
    <font>
      <b/>
      <sz val="10"/>
      <name val="Arial Unicode MS"/>
      <family val="2"/>
      <charset val="134"/>
    </font>
    <font>
      <b/>
      <sz val="12"/>
      <name val="Calibri"/>
      <family val="2"/>
    </font>
    <font>
      <sz val="8"/>
      <color theme="0"/>
      <name val="Tahoma"/>
      <family val="2"/>
    </font>
    <font>
      <sz val="24"/>
      <name val="微软雅黑"/>
      <family val="2"/>
      <charset val="134"/>
    </font>
    <font>
      <sz val="36"/>
      <name val="微软雅黑"/>
      <family val="2"/>
      <charset val="134"/>
    </font>
    <font>
      <sz val="26"/>
      <name val="Trebuchet MS"/>
      <family val="2"/>
    </font>
    <font>
      <sz val="12"/>
      <name val="Calibri"/>
      <family val="2"/>
    </font>
    <font>
      <sz val="11"/>
      <name val="Calibri"/>
      <family val="2"/>
    </font>
    <font>
      <b/>
      <sz val="10"/>
      <name val="Calibri"/>
      <family val="2"/>
    </font>
    <font>
      <sz val="16"/>
      <name val="微软雅黑"/>
      <family val="2"/>
      <charset val="134"/>
    </font>
    <font>
      <sz val="14"/>
      <name val="微软雅黑"/>
      <family val="2"/>
      <charset val="134"/>
    </font>
    <font>
      <b/>
      <sz val="12"/>
      <color theme="0"/>
      <name val="Calibri"/>
      <family val="2"/>
    </font>
    <font>
      <b/>
      <sz val="10"/>
      <color theme="0"/>
      <name val="Tahoma"/>
      <family val="2"/>
    </font>
    <font>
      <b/>
      <sz val="9"/>
      <color theme="0"/>
      <name val="宋体"/>
      <family val="3"/>
      <charset val="134"/>
    </font>
    <font>
      <b/>
      <sz val="9"/>
      <color theme="0"/>
      <name val="Tahoma"/>
      <family val="2"/>
    </font>
    <font>
      <b/>
      <sz val="12"/>
      <color theme="0"/>
      <name val="宋体"/>
      <family val="3"/>
      <charset val="134"/>
    </font>
    <font>
      <sz val="10"/>
      <name val="Trebuchet MS"/>
      <family val="2"/>
    </font>
    <font>
      <sz val="11"/>
      <name val="Trebuchet MS"/>
      <family val="2"/>
    </font>
    <font>
      <sz val="16"/>
      <name val="Tunga"/>
      <family val="2"/>
    </font>
    <font>
      <sz val="12"/>
      <name val="Trebuchet MS"/>
      <family val="2"/>
    </font>
    <font>
      <b/>
      <i/>
      <sz val="18"/>
      <color theme="0"/>
      <name val="Tw Cen MT"/>
      <family val="2"/>
    </font>
    <font>
      <b/>
      <i/>
      <sz val="16"/>
      <color theme="1"/>
      <name val="Trebuchet MS"/>
      <family val="2"/>
    </font>
    <font>
      <b/>
      <sz val="11"/>
      <color theme="0"/>
      <name val="Calibri"/>
      <family val="2"/>
    </font>
    <font>
      <b/>
      <sz val="11"/>
      <color theme="0"/>
      <name val="宋体"/>
      <family val="3"/>
      <charset val="134"/>
    </font>
    <font>
      <i/>
      <sz val="16"/>
      <name val="Calibri"/>
      <family val="2"/>
    </font>
    <font>
      <sz val="12"/>
      <name val="Times New Roman"/>
      <family val="1"/>
    </font>
    <font>
      <sz val="12"/>
      <color theme="1"/>
      <name val="Times New Roman"/>
      <family val="1"/>
    </font>
    <font>
      <b/>
      <sz val="14"/>
      <color theme="1"/>
      <name val="Times New Roman"/>
      <family val="1"/>
    </font>
    <font>
      <sz val="14"/>
      <name val="Times New Roman"/>
      <family val="1"/>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00B050"/>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theme="2" tint="-0.89999084444715716"/>
        <bgColor indexed="64"/>
      </patternFill>
    </fill>
    <fill>
      <patternFill patternType="solid">
        <fgColor theme="4" tint="0.39997558519241921"/>
        <bgColor indexed="64"/>
      </patternFill>
    </fill>
  </fills>
  <borders count="3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auto="1"/>
      </left>
      <right style="thin">
        <color auto="1"/>
      </right>
      <top style="thin">
        <color auto="1"/>
      </top>
      <bottom style="thin">
        <color auto="1"/>
      </bottom>
      <diagonal/>
    </border>
  </borders>
  <cellStyleXfs count="6">
    <xf numFmtId="179" fontId="0" fillId="0" borderId="0"/>
    <xf numFmtId="176" fontId="1" fillId="0" borderId="0" applyFont="0" applyFill="0" applyBorder="0" applyAlignment="0" applyProtection="0"/>
    <xf numFmtId="9" fontId="1" fillId="0" borderId="0" applyFont="0" applyFill="0" applyBorder="0" applyAlignment="0" applyProtection="0"/>
    <xf numFmtId="179" fontId="28" fillId="0" borderId="0">
      <alignment vertical="center"/>
    </xf>
    <xf numFmtId="9" fontId="28" fillId="0" borderId="0" applyFont="0" applyFill="0" applyBorder="0" applyAlignment="0" applyProtection="0">
      <alignment vertical="center"/>
    </xf>
    <xf numFmtId="179" fontId="29" fillId="0" borderId="0"/>
  </cellStyleXfs>
  <cellXfs count="362">
    <xf numFmtId="179" fontId="0" fillId="0" borderId="0" xfId="0"/>
    <xf numFmtId="179" fontId="2" fillId="0" borderId="0" xfId="0" applyFont="1" applyFill="1" applyAlignment="1" applyProtection="1">
      <alignment horizontal="right"/>
      <protection locked="0"/>
    </xf>
    <xf numFmtId="179" fontId="2" fillId="0" borderId="0" xfId="0" applyFont="1" applyFill="1" applyProtection="1">
      <protection locked="0"/>
    </xf>
    <xf numFmtId="179" fontId="2" fillId="0" borderId="0" xfId="0" applyFont="1" applyProtection="1">
      <protection locked="0"/>
    </xf>
    <xf numFmtId="179" fontId="4" fillId="0" borderId="0" xfId="0" applyFont="1" applyFill="1" applyAlignment="1" applyProtection="1">
      <alignment horizontal="right" vertical="center" wrapText="1"/>
      <protection locked="0"/>
    </xf>
    <xf numFmtId="179" fontId="4" fillId="0" borderId="0" xfId="0" applyFont="1" applyFill="1" applyAlignment="1" applyProtection="1">
      <alignment horizontal="center" vertical="center"/>
      <protection locked="0"/>
    </xf>
    <xf numFmtId="179" fontId="5" fillId="0" borderId="0" xfId="0" applyFont="1" applyBorder="1" applyAlignment="1" applyProtection="1">
      <alignment horizontal="center" vertical="center"/>
      <protection locked="0"/>
    </xf>
    <xf numFmtId="4" fontId="5" fillId="0" borderId="0" xfId="0" applyNumberFormat="1" applyFont="1" applyBorder="1" applyAlignment="1" applyProtection="1">
      <alignment horizontal="right" vertical="center"/>
      <protection locked="0"/>
    </xf>
    <xf numFmtId="1" fontId="5" fillId="0" borderId="0" xfId="0" applyNumberFormat="1" applyFont="1" applyBorder="1" applyAlignment="1" applyProtection="1">
      <alignment horizontal="center" vertical="center"/>
      <protection locked="0"/>
    </xf>
    <xf numFmtId="4" fontId="5" fillId="0" borderId="0" xfId="0" applyNumberFormat="1" applyFont="1" applyBorder="1" applyAlignment="1" applyProtection="1">
      <alignment horizontal="center" vertical="center" wrapText="1"/>
      <protection locked="0"/>
    </xf>
    <xf numFmtId="179" fontId="5" fillId="0" borderId="0" xfId="0" applyFont="1" applyBorder="1" applyAlignment="1" applyProtection="1">
      <alignment horizontal="center" vertical="center" wrapText="1"/>
      <protection locked="0"/>
    </xf>
    <xf numFmtId="179" fontId="4" fillId="0" borderId="0" xfId="0" applyFont="1" applyFill="1" applyProtection="1">
      <protection locked="0"/>
    </xf>
    <xf numFmtId="179" fontId="4" fillId="2" borderId="0" xfId="0" applyFont="1" applyFill="1" applyProtection="1">
      <protection locked="0"/>
    </xf>
    <xf numFmtId="179" fontId="4" fillId="0" borderId="0" xfId="0" applyFont="1" applyFill="1" applyAlignment="1" applyProtection="1">
      <alignment horizontal="right"/>
      <protection locked="0"/>
    </xf>
    <xf numFmtId="179" fontId="4" fillId="0" borderId="0" xfId="0" applyFont="1" applyAlignment="1" applyProtection="1">
      <alignment horizontal="center" vertical="center" wrapText="1"/>
      <protection locked="0"/>
    </xf>
    <xf numFmtId="179" fontId="2" fillId="0" borderId="0" xfId="0" applyFont="1" applyProtection="1"/>
    <xf numFmtId="179" fontId="2" fillId="0" borderId="0" xfId="0" applyFont="1" applyFill="1" applyAlignment="1" applyProtection="1">
      <alignment horizontal="right" vertical="top"/>
      <protection locked="0"/>
    </xf>
    <xf numFmtId="179" fontId="2" fillId="0" borderId="0" xfId="0" applyFont="1" applyBorder="1" applyProtection="1">
      <protection locked="0"/>
    </xf>
    <xf numFmtId="179" fontId="4" fillId="0" borderId="0" xfId="0" applyFont="1" applyFill="1" applyAlignment="1" applyProtection="1">
      <alignment horizontal="right" vertical="center"/>
      <protection locked="0"/>
    </xf>
    <xf numFmtId="179" fontId="4" fillId="0" borderId="0" xfId="0" applyFont="1" applyFill="1" applyAlignment="1" applyProtection="1">
      <alignment horizontal="left" vertical="center"/>
      <protection locked="0"/>
    </xf>
    <xf numFmtId="179" fontId="4" fillId="0" borderId="0" xfId="0" applyFont="1" applyAlignment="1" applyProtection="1">
      <alignment horizontal="left" wrapText="1"/>
      <protection locked="0"/>
    </xf>
    <xf numFmtId="179" fontId="4" fillId="0" borderId="0" xfId="0" applyFont="1" applyFill="1" applyAlignment="1" applyProtection="1">
      <alignment horizontal="left"/>
      <protection locked="0"/>
    </xf>
    <xf numFmtId="179" fontId="16" fillId="3" borderId="0" xfId="0" applyFont="1" applyFill="1" applyAlignment="1" applyProtection="1">
      <alignment horizontal="left"/>
      <protection locked="0"/>
    </xf>
    <xf numFmtId="179" fontId="16" fillId="0" borderId="0" xfId="0" applyFont="1" applyAlignment="1" applyProtection="1">
      <alignment horizontal="left" wrapText="1"/>
      <protection locked="0"/>
    </xf>
    <xf numFmtId="179" fontId="25" fillId="0" borderId="0" xfId="0" applyFont="1" applyAlignment="1" applyProtection="1">
      <alignment horizontal="left" wrapText="1"/>
      <protection locked="0"/>
    </xf>
    <xf numFmtId="179" fontId="24" fillId="0" borderId="0" xfId="0" applyFont="1" applyFill="1" applyAlignment="1" applyProtection="1">
      <alignment horizontal="left"/>
      <protection locked="0"/>
    </xf>
    <xf numFmtId="179" fontId="4" fillId="0" borderId="0" xfId="0" applyFont="1" applyProtection="1">
      <protection locked="0"/>
    </xf>
    <xf numFmtId="179" fontId="4" fillId="0" borderId="0" xfId="0" applyFont="1" applyBorder="1" applyProtection="1">
      <protection locked="0"/>
    </xf>
    <xf numFmtId="179" fontId="4" fillId="0" borderId="0" xfId="0" applyFont="1" applyBorder="1" applyAlignment="1" applyProtection="1">
      <alignment horizontal="center"/>
      <protection locked="0"/>
    </xf>
    <xf numFmtId="179" fontId="3" fillId="0" borderId="0" xfId="0" applyFont="1" applyFill="1" applyAlignment="1" applyProtection="1">
      <alignment horizontal="right" vertical="top" wrapText="1"/>
      <protection locked="0"/>
    </xf>
    <xf numFmtId="179" fontId="2" fillId="0" borderId="0" xfId="0" applyFont="1" applyAlignment="1" applyProtection="1">
      <protection locked="0"/>
    </xf>
    <xf numFmtId="179" fontId="3" fillId="0" borderId="0" xfId="0" applyFont="1" applyAlignment="1" applyProtection="1">
      <alignment vertical="top" wrapText="1"/>
      <protection locked="0"/>
    </xf>
    <xf numFmtId="179" fontId="2" fillId="0" borderId="0" xfId="0" applyFont="1" applyFill="1" applyAlignment="1" applyProtection="1">
      <alignment horizontal="right"/>
    </xf>
    <xf numFmtId="179" fontId="19" fillId="0" borderId="0" xfId="0" applyNumberFormat="1" applyFont="1" applyBorder="1" applyAlignment="1" applyProtection="1">
      <alignment vertical="center" wrapText="1"/>
    </xf>
    <xf numFmtId="179" fontId="2" fillId="0" borderId="0" xfId="0" applyFont="1" applyFill="1" applyProtection="1"/>
    <xf numFmtId="179" fontId="4" fillId="0" borderId="0" xfId="0" applyFont="1" applyFill="1" applyAlignment="1" applyProtection="1">
      <alignment horizontal="right"/>
    </xf>
    <xf numFmtId="179" fontId="5" fillId="0" borderId="0" xfId="0" applyFont="1" applyBorder="1" applyAlignment="1" applyProtection="1">
      <alignment vertical="center"/>
    </xf>
    <xf numFmtId="179" fontId="4" fillId="0" borderId="0" xfId="0" applyFont="1" applyProtection="1"/>
    <xf numFmtId="179" fontId="4" fillId="0" borderId="0" xfId="0" applyFont="1" applyFill="1" applyProtection="1"/>
    <xf numFmtId="179" fontId="5" fillId="0" borderId="0" xfId="0" applyFont="1" applyFill="1" applyBorder="1" applyAlignment="1" applyProtection="1">
      <alignment horizontal="right" vertical="center"/>
    </xf>
    <xf numFmtId="179" fontId="5" fillId="0" borderId="0" xfId="0" applyFont="1" applyBorder="1" applyAlignment="1" applyProtection="1">
      <alignment horizontal="center" vertical="center"/>
    </xf>
    <xf numFmtId="4" fontId="5" fillId="0" borderId="0" xfId="0" applyNumberFormat="1" applyFont="1" applyBorder="1" applyAlignment="1" applyProtection="1">
      <alignment horizontal="right" vertical="center"/>
    </xf>
    <xf numFmtId="1" fontId="5" fillId="0" borderId="0" xfId="0" applyNumberFormat="1" applyFont="1" applyBorder="1" applyAlignment="1" applyProtection="1">
      <alignment horizontal="center" vertical="center"/>
    </xf>
    <xf numFmtId="4" fontId="5" fillId="0" borderId="0" xfId="0" applyNumberFormat="1" applyFont="1" applyBorder="1" applyAlignment="1" applyProtection="1">
      <alignment horizontal="center" vertical="center" wrapText="1"/>
    </xf>
    <xf numFmtId="179" fontId="5" fillId="0" borderId="0" xfId="0" applyFont="1" applyBorder="1" applyAlignment="1" applyProtection="1">
      <alignment horizontal="center" vertical="center" wrapText="1"/>
    </xf>
    <xf numFmtId="179" fontId="4" fillId="2" borderId="0" xfId="0" applyFont="1" applyFill="1" applyProtection="1"/>
    <xf numFmtId="179" fontId="4" fillId="0" borderId="0" xfId="0" applyFont="1" applyAlignment="1" applyProtection="1">
      <alignment horizontal="center" vertical="center" wrapText="1"/>
    </xf>
    <xf numFmtId="179" fontId="4" fillId="0" borderId="0" xfId="0" applyFont="1" applyFill="1" applyBorder="1" applyAlignment="1" applyProtection="1"/>
    <xf numFmtId="179" fontId="4" fillId="0" borderId="0" xfId="0" applyFont="1" applyFill="1" applyBorder="1" applyProtection="1"/>
    <xf numFmtId="179" fontId="4" fillId="0" borderId="0" xfId="0" applyFont="1" applyAlignment="1" applyProtection="1">
      <alignment horizontal="left" wrapText="1"/>
    </xf>
    <xf numFmtId="179" fontId="4" fillId="0" borderId="0" xfId="0" applyFont="1" applyFill="1" applyAlignment="1" applyProtection="1">
      <alignment horizontal="right" wrapText="1"/>
    </xf>
    <xf numFmtId="179" fontId="5" fillId="0" borderId="0" xfId="0" applyFont="1" applyFill="1" applyAlignment="1" applyProtection="1">
      <alignment horizontal="right"/>
    </xf>
    <xf numFmtId="179" fontId="4" fillId="0" borderId="0" xfId="0" applyFont="1" applyBorder="1" applyProtection="1"/>
    <xf numFmtId="179" fontId="3" fillId="0" borderId="0" xfId="0" applyFont="1" applyAlignment="1" applyProtection="1">
      <alignment horizontal="left"/>
    </xf>
    <xf numFmtId="179" fontId="3" fillId="0" borderId="0" xfId="0" applyFont="1" applyFill="1" applyAlignment="1" applyProtection="1">
      <alignment horizontal="right" vertical="top" wrapText="1"/>
    </xf>
    <xf numFmtId="179" fontId="2" fillId="0" borderId="0" xfId="0" applyFont="1" applyAlignment="1" applyProtection="1">
      <alignment horizontal="left"/>
    </xf>
    <xf numFmtId="179" fontId="2" fillId="0" borderId="0" xfId="0" applyFont="1" applyAlignment="1" applyProtection="1"/>
    <xf numFmtId="49" fontId="2" fillId="0" borderId="0" xfId="0" applyNumberFormat="1" applyFont="1" applyProtection="1">
      <protection locked="0"/>
    </xf>
    <xf numFmtId="49" fontId="4" fillId="0" borderId="0" xfId="0" applyNumberFormat="1" applyFont="1" applyBorder="1" applyAlignment="1" applyProtection="1">
      <alignment vertical="top" wrapText="1"/>
    </xf>
    <xf numFmtId="49" fontId="4" fillId="3" borderId="0" xfId="0" applyNumberFormat="1" applyFont="1" applyFill="1" applyBorder="1" applyAlignment="1" applyProtection="1">
      <alignment vertical="top" wrapText="1"/>
      <protection locked="0"/>
    </xf>
    <xf numFmtId="49" fontId="2" fillId="0" borderId="0" xfId="0" applyNumberFormat="1" applyFont="1" applyAlignment="1" applyProtection="1">
      <alignment vertical="top"/>
    </xf>
    <xf numFmtId="49" fontId="2" fillId="0" borderId="0" xfId="0" applyNumberFormat="1" applyFont="1" applyProtection="1"/>
    <xf numFmtId="49" fontId="4" fillId="0" borderId="0" xfId="0" applyNumberFormat="1" applyFont="1" applyBorder="1" applyAlignment="1" applyProtection="1">
      <alignment vertical="top" wrapText="1"/>
      <protection locked="0"/>
    </xf>
    <xf numFmtId="49" fontId="4" fillId="0" borderId="0" xfId="0" applyNumberFormat="1" applyFont="1" applyBorder="1" applyAlignment="1" applyProtection="1">
      <alignment vertical="top"/>
    </xf>
    <xf numFmtId="49" fontId="4" fillId="0" borderId="0" xfId="0" applyNumberFormat="1" applyFont="1" applyBorder="1" applyAlignment="1" applyProtection="1">
      <alignment vertical="top"/>
      <protection locked="0"/>
    </xf>
    <xf numFmtId="49" fontId="2" fillId="3" borderId="0" xfId="0" applyNumberFormat="1" applyFont="1" applyFill="1" applyProtection="1">
      <protection locked="0"/>
    </xf>
    <xf numFmtId="49" fontId="20" fillId="0" borderId="0" xfId="0" applyNumberFormat="1" applyFont="1" applyFill="1" applyBorder="1" applyAlignment="1" applyProtection="1">
      <alignment vertical="top" shrinkToFit="1"/>
      <protection locked="0"/>
    </xf>
    <xf numFmtId="49" fontId="20" fillId="0" borderId="0" xfId="0" applyNumberFormat="1" applyFont="1" applyFill="1" applyBorder="1" applyAlignment="1" applyProtection="1">
      <alignment vertical="top" wrapText="1"/>
      <protection locked="0"/>
    </xf>
    <xf numFmtId="49" fontId="27" fillId="0" borderId="0" xfId="0" applyNumberFormat="1" applyFont="1" applyBorder="1" applyAlignment="1" applyProtection="1">
      <alignment vertical="center" wrapText="1"/>
      <protection locked="0"/>
    </xf>
    <xf numFmtId="49" fontId="11" fillId="3" borderId="0" xfId="0" applyNumberFormat="1" applyFont="1" applyFill="1" applyBorder="1" applyAlignment="1" applyProtection="1">
      <alignment vertical="top" wrapText="1"/>
      <protection locked="0"/>
    </xf>
    <xf numFmtId="49" fontId="11" fillId="0" borderId="0" xfId="0" applyNumberFormat="1" applyFont="1" applyFill="1" applyBorder="1" applyAlignment="1" applyProtection="1">
      <alignment vertical="top" wrapText="1"/>
      <protection locked="0"/>
    </xf>
    <xf numFmtId="49" fontId="14" fillId="0" borderId="0" xfId="0" applyNumberFormat="1" applyFont="1" applyAlignment="1" applyProtection="1">
      <alignment vertical="top" wrapText="1"/>
      <protection locked="0"/>
    </xf>
    <xf numFmtId="49" fontId="3" fillId="0" borderId="0" xfId="0" applyNumberFormat="1" applyFont="1" applyBorder="1" applyAlignment="1" applyProtection="1">
      <alignment vertical="top" wrapText="1"/>
      <protection locked="0"/>
    </xf>
    <xf numFmtId="49" fontId="2" fillId="0" borderId="0" xfId="0" applyNumberFormat="1" applyFont="1" applyFill="1" applyAlignment="1" applyProtection="1">
      <alignment horizontal="right"/>
    </xf>
    <xf numFmtId="49" fontId="2" fillId="0" borderId="0" xfId="0" applyNumberFormat="1" applyFont="1" applyFill="1" applyAlignment="1" applyProtection="1">
      <alignment horizontal="right"/>
      <protection locked="0"/>
    </xf>
    <xf numFmtId="179" fontId="2" fillId="0" borderId="0" xfId="0" applyFont="1" applyFill="1" applyAlignment="1" applyProtection="1">
      <alignment horizontal="left" vertical="top" wrapText="1"/>
    </xf>
    <xf numFmtId="179" fontId="4" fillId="0" borderId="0" xfId="0" applyFont="1" applyBorder="1" applyAlignment="1" applyProtection="1">
      <alignment horizontal="left" vertical="top" wrapText="1"/>
      <protection locked="0"/>
    </xf>
    <xf numFmtId="179" fontId="2" fillId="0" borderId="0" xfId="0" applyFont="1" applyAlignment="1" applyProtection="1">
      <alignment horizontal="left" vertical="top" wrapText="1"/>
      <protection locked="0"/>
    </xf>
    <xf numFmtId="179" fontId="2" fillId="0" borderId="0" xfId="0" applyFont="1" applyFill="1" applyAlignment="1" applyProtection="1">
      <alignment horizontal="left" vertical="top" wrapText="1"/>
      <protection locked="0"/>
    </xf>
    <xf numFmtId="0" fontId="4"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horizontal="right"/>
      <protection locked="0"/>
    </xf>
    <xf numFmtId="0" fontId="5" fillId="0" borderId="0" xfId="0" applyNumberFormat="1" applyFont="1" applyBorder="1" applyAlignment="1" applyProtection="1">
      <alignment vertical="top" wrapText="1"/>
    </xf>
    <xf numFmtId="179" fontId="7" fillId="0" borderId="5" xfId="0" applyFont="1" applyBorder="1" applyAlignment="1" applyProtection="1">
      <alignment vertical="center" wrapText="1"/>
      <protection locked="0"/>
    </xf>
    <xf numFmtId="179" fontId="7" fillId="0" borderId="1" xfId="0" applyFont="1" applyBorder="1" applyAlignment="1" applyProtection="1">
      <alignment vertical="center" wrapText="1"/>
      <protection locked="0"/>
    </xf>
    <xf numFmtId="179" fontId="4" fillId="0" borderId="1" xfId="0" applyFont="1" applyBorder="1" applyAlignment="1" applyProtection="1">
      <alignment horizontal="center" vertical="center" wrapText="1"/>
      <protection locked="0"/>
    </xf>
    <xf numFmtId="179" fontId="4" fillId="0" borderId="1" xfId="0" applyFont="1" applyBorder="1" applyAlignment="1" applyProtection="1">
      <alignment vertical="center" wrapText="1"/>
      <protection locked="0"/>
    </xf>
    <xf numFmtId="179" fontId="5" fillId="0" borderId="1" xfId="0" applyFont="1" applyBorder="1" applyAlignment="1" applyProtection="1">
      <alignment horizontal="center" vertical="center"/>
      <protection locked="0"/>
    </xf>
    <xf numFmtId="4" fontId="5" fillId="0" borderId="1" xfId="0" applyNumberFormat="1" applyFont="1" applyBorder="1" applyAlignment="1" applyProtection="1">
      <alignment horizontal="right" vertical="center"/>
      <protection locked="0"/>
    </xf>
    <xf numFmtId="1" fontId="5" fillId="0" borderId="1" xfId="0" applyNumberFormat="1" applyFont="1" applyBorder="1" applyAlignment="1" applyProtection="1">
      <alignment horizontal="center" vertical="center"/>
      <protection locked="0"/>
    </xf>
    <xf numFmtId="4" fontId="5" fillId="0" borderId="1" xfId="0" applyNumberFormat="1" applyFont="1" applyBorder="1" applyAlignment="1" applyProtection="1">
      <alignment horizontal="center" vertical="center" wrapText="1"/>
      <protection locked="0"/>
    </xf>
    <xf numFmtId="179" fontId="5" fillId="0" borderId="1" xfId="0" applyFont="1" applyBorder="1" applyAlignment="1" applyProtection="1">
      <alignment horizontal="center" vertical="center" wrapText="1"/>
      <protection locked="0"/>
    </xf>
    <xf numFmtId="179" fontId="4" fillId="0" borderId="6" xfId="0" applyFont="1" applyFill="1" applyBorder="1" applyProtection="1">
      <protection locked="0"/>
    </xf>
    <xf numFmtId="179" fontId="4" fillId="0" borderId="6" xfId="0" applyFont="1" applyBorder="1" applyAlignment="1" applyProtection="1">
      <alignment horizontal="center" vertical="center" wrapText="1"/>
      <protection locked="0"/>
    </xf>
    <xf numFmtId="179" fontId="5" fillId="0" borderId="5" xfId="0" applyFont="1" applyBorder="1" applyAlignment="1" applyProtection="1">
      <alignment horizontal="center" vertical="center" wrapText="1"/>
      <protection locked="0"/>
    </xf>
    <xf numFmtId="49" fontId="2" fillId="0" borderId="0" xfId="0" applyNumberFormat="1" applyFont="1" applyFill="1" applyProtection="1">
      <protection locked="0"/>
    </xf>
    <xf numFmtId="49" fontId="4" fillId="0" borderId="0" xfId="0" applyNumberFormat="1" applyFont="1" applyFill="1" applyBorder="1" applyAlignment="1" applyProtection="1">
      <alignment vertical="top" wrapText="1"/>
      <protection locked="0"/>
    </xf>
    <xf numFmtId="49" fontId="17" fillId="0" borderId="0" xfId="0" applyNumberFormat="1" applyFont="1" applyFill="1" applyProtection="1">
      <protection locked="0"/>
    </xf>
    <xf numFmtId="49" fontId="22" fillId="0" borderId="0" xfId="0" applyNumberFormat="1" applyFont="1" applyFill="1" applyBorder="1" applyAlignment="1" applyProtection="1">
      <alignment vertical="top" wrapText="1"/>
      <protection locked="0"/>
    </xf>
    <xf numFmtId="49" fontId="17" fillId="0" borderId="0" xfId="0" applyNumberFormat="1" applyFont="1" applyFill="1" applyBorder="1" applyAlignment="1" applyProtection="1">
      <alignment vertical="top" wrapText="1"/>
      <protection locked="0"/>
    </xf>
    <xf numFmtId="49" fontId="13" fillId="0" borderId="0" xfId="0" applyNumberFormat="1" applyFont="1" applyBorder="1" applyAlignment="1" applyProtection="1">
      <protection locked="0"/>
    </xf>
    <xf numFmtId="49" fontId="5" fillId="0" borderId="0" xfId="0" applyNumberFormat="1" applyFont="1" applyBorder="1" applyAlignment="1" applyProtection="1">
      <protection locked="0"/>
    </xf>
    <xf numFmtId="49" fontId="8" fillId="0" borderId="0" xfId="0" applyNumberFormat="1" applyFont="1" applyBorder="1" applyAlignment="1" applyProtection="1">
      <protection locked="0"/>
    </xf>
    <xf numFmtId="49" fontId="2" fillId="0" borderId="0" xfId="0" applyNumberFormat="1" applyFont="1" applyBorder="1" applyAlignment="1" applyProtection="1">
      <protection locked="0"/>
    </xf>
    <xf numFmtId="49" fontId="2" fillId="0" borderId="0" xfId="0" applyNumberFormat="1" applyFont="1" applyAlignment="1" applyProtection="1">
      <protection locked="0"/>
    </xf>
    <xf numFmtId="179" fontId="2" fillId="0" borderId="0" xfId="0" applyFont="1" applyFill="1" applyAlignment="1" applyProtection="1">
      <protection locked="0"/>
    </xf>
    <xf numFmtId="177" fontId="12" fillId="0" borderId="0" xfId="0" applyNumberFormat="1" applyFont="1" applyFill="1" applyBorder="1" applyAlignment="1" applyProtection="1">
      <alignment horizontal="center"/>
      <protection locked="0"/>
    </xf>
    <xf numFmtId="49" fontId="13" fillId="0" borderId="0" xfId="0" applyNumberFormat="1" applyFont="1" applyBorder="1" applyAlignment="1" applyProtection="1">
      <alignment horizontal="left"/>
      <protection locked="0"/>
    </xf>
    <xf numFmtId="49" fontId="23" fillId="0" borderId="0" xfId="0" applyNumberFormat="1" applyFont="1" applyFill="1" applyAlignment="1" applyProtection="1">
      <alignment horizontal="right"/>
    </xf>
    <xf numFmtId="49" fontId="39" fillId="3" borderId="0" xfId="0" applyNumberFormat="1" applyFont="1" applyFill="1" applyBorder="1" applyAlignment="1" applyProtection="1">
      <alignment vertical="top" wrapText="1"/>
      <protection locked="0"/>
    </xf>
    <xf numFmtId="49" fontId="23" fillId="3" borderId="0" xfId="0" applyNumberFormat="1" applyFont="1" applyFill="1" applyBorder="1" applyAlignment="1" applyProtection="1">
      <alignment vertical="top" wrapText="1"/>
      <protection locked="0"/>
    </xf>
    <xf numFmtId="49" fontId="23" fillId="0" borderId="0" xfId="0" applyNumberFormat="1" applyFont="1" applyBorder="1" applyAlignment="1" applyProtection="1">
      <alignment vertical="top" wrapText="1"/>
    </xf>
    <xf numFmtId="49" fontId="23" fillId="3" borderId="0" xfId="0" applyNumberFormat="1" applyFont="1" applyFill="1" applyProtection="1">
      <protection locked="0"/>
    </xf>
    <xf numFmtId="179" fontId="23" fillId="0" borderId="0" xfId="0" applyFont="1" applyFill="1" applyAlignment="1" applyProtection="1">
      <alignment horizontal="right"/>
      <protection locked="0"/>
    </xf>
    <xf numFmtId="179" fontId="23" fillId="0" borderId="0" xfId="0" applyFont="1" applyFill="1" applyProtection="1">
      <protection locked="0"/>
    </xf>
    <xf numFmtId="49" fontId="23" fillId="3" borderId="0"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right"/>
    </xf>
    <xf numFmtId="49" fontId="39" fillId="3" borderId="0" xfId="0" applyNumberFormat="1" applyFont="1" applyFill="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protection locked="0"/>
    </xf>
    <xf numFmtId="49" fontId="23" fillId="0" borderId="0" xfId="0" applyNumberFormat="1" applyFont="1" applyBorder="1" applyAlignment="1" applyProtection="1">
      <alignment horizontal="left" vertical="top" wrapText="1"/>
    </xf>
    <xf numFmtId="49" fontId="38" fillId="0" borderId="0" xfId="0" applyNumberFormat="1" applyFont="1" applyBorder="1" applyAlignment="1" applyProtection="1">
      <alignment horizontal="left" vertical="center" wrapText="1"/>
    </xf>
    <xf numFmtId="49" fontId="37" fillId="0" borderId="1" xfId="0" applyNumberFormat="1" applyFont="1" applyBorder="1" applyAlignment="1" applyProtection="1">
      <alignment vertical="center" wrapText="1"/>
    </xf>
    <xf numFmtId="179" fontId="7" fillId="0" borderId="0" xfId="0" applyFont="1" applyBorder="1" applyAlignment="1" applyProtection="1">
      <alignment vertical="center" wrapText="1"/>
      <protection locked="0"/>
    </xf>
    <xf numFmtId="179" fontId="4" fillId="0" borderId="0" xfId="0" applyFont="1" applyBorder="1" applyAlignment="1" applyProtection="1">
      <alignment horizontal="center" vertical="center" wrapText="1"/>
      <protection locked="0"/>
    </xf>
    <xf numFmtId="179" fontId="4" fillId="0" borderId="0" xfId="0" applyFont="1" applyBorder="1" applyAlignment="1" applyProtection="1">
      <alignment vertical="center" wrapText="1"/>
      <protection locked="0"/>
    </xf>
    <xf numFmtId="179" fontId="4" fillId="0" borderId="0" xfId="0" applyFont="1" applyFill="1" applyBorder="1" applyProtection="1">
      <protection locked="0"/>
    </xf>
    <xf numFmtId="179" fontId="38" fillId="0" borderId="2" xfId="0" applyFont="1" applyFill="1" applyBorder="1" applyAlignment="1" applyProtection="1">
      <alignment horizontal="center" wrapText="1"/>
      <protection locked="0"/>
    </xf>
    <xf numFmtId="49" fontId="32" fillId="0" borderId="0" xfId="0" applyNumberFormat="1" applyFont="1" applyBorder="1" applyAlignment="1" applyProtection="1">
      <alignment vertical="center" wrapText="1"/>
    </xf>
    <xf numFmtId="49" fontId="44" fillId="5" borderId="0"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49" fontId="33" fillId="5" borderId="0" xfId="0" applyNumberFormat="1" applyFont="1" applyFill="1" applyBorder="1" applyAlignment="1" applyProtection="1">
      <protection locked="0"/>
    </xf>
    <xf numFmtId="49" fontId="33" fillId="6" borderId="0" xfId="0" applyNumberFormat="1" applyFont="1" applyFill="1" applyBorder="1" applyAlignment="1" applyProtection="1">
      <protection locked="0"/>
    </xf>
    <xf numFmtId="49" fontId="33" fillId="6" borderId="0" xfId="0" applyNumberFormat="1" applyFont="1" applyFill="1" applyAlignment="1" applyProtection="1">
      <protection locked="0"/>
    </xf>
    <xf numFmtId="49" fontId="33" fillId="0" borderId="0" xfId="0" applyNumberFormat="1" applyFont="1" applyFill="1" applyBorder="1" applyAlignment="1" applyProtection="1">
      <protection locked="0"/>
    </xf>
    <xf numFmtId="49" fontId="27" fillId="0" borderId="0" xfId="0" applyNumberFormat="1" applyFont="1" applyFill="1" applyBorder="1" applyAlignment="1" applyProtection="1">
      <alignment vertical="center" wrapText="1"/>
      <protection locked="0"/>
    </xf>
    <xf numFmtId="49" fontId="32"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vertical="top"/>
      <protection locked="0"/>
    </xf>
    <xf numFmtId="0" fontId="26" fillId="0" borderId="0" xfId="0" applyNumberFormat="1" applyFont="1" applyBorder="1" applyAlignment="1" applyProtection="1">
      <alignment vertical="top" wrapText="1"/>
    </xf>
    <xf numFmtId="0" fontId="39" fillId="0" borderId="0" xfId="0" applyNumberFormat="1" applyFont="1" applyFill="1" applyBorder="1" applyAlignment="1" applyProtection="1">
      <alignment horizontal="left" vertical="top" wrapText="1" shrinkToFit="1"/>
      <protection locked="0"/>
    </xf>
    <xf numFmtId="0" fontId="23" fillId="3" borderId="0" xfId="0" applyNumberFormat="1" applyFont="1" applyFill="1" applyBorder="1" applyAlignment="1" applyProtection="1">
      <alignment horizontal="left" vertical="top" wrapText="1"/>
      <protection locked="0"/>
    </xf>
    <xf numFmtId="49" fontId="48" fillId="4" borderId="7" xfId="0" applyNumberFormat="1" applyFont="1" applyFill="1" applyBorder="1" applyAlignment="1" applyProtection="1">
      <alignment vertical="center" wrapText="1"/>
      <protection locked="0"/>
    </xf>
    <xf numFmtId="49" fontId="48" fillId="0" borderId="7" xfId="0" applyNumberFormat="1" applyFont="1" applyFill="1" applyBorder="1" applyAlignment="1" applyProtection="1">
      <alignment vertical="center" wrapText="1"/>
      <protection locked="0"/>
    </xf>
    <xf numFmtId="14" fontId="49" fillId="4" borderId="7" xfId="0" applyNumberFormat="1" applyFont="1" applyFill="1" applyBorder="1" applyAlignment="1" applyProtection="1">
      <alignment horizontal="center" vertical="center" wrapText="1"/>
      <protection locked="0"/>
    </xf>
    <xf numFmtId="14" fontId="49" fillId="0" borderId="7" xfId="0" applyNumberFormat="1" applyFont="1" applyFill="1" applyBorder="1" applyAlignment="1" applyProtection="1">
      <alignment horizontal="center" vertical="center" wrapText="1"/>
      <protection locked="0"/>
    </xf>
    <xf numFmtId="14" fontId="50" fillId="4" borderId="7" xfId="0" applyNumberFormat="1" applyFont="1" applyFill="1" applyBorder="1" applyAlignment="1" applyProtection="1">
      <alignment horizontal="center" vertical="center" wrapText="1"/>
      <protection locked="0"/>
    </xf>
    <xf numFmtId="14" fontId="49" fillId="0" borderId="5" xfId="0" applyNumberFormat="1" applyFont="1" applyFill="1" applyBorder="1" applyAlignment="1" applyProtection="1">
      <alignment horizontal="center" vertical="center" wrapText="1"/>
      <protection locked="0"/>
    </xf>
    <xf numFmtId="0" fontId="12" fillId="0" borderId="0" xfId="0" applyNumberFormat="1" applyFont="1" applyBorder="1" applyAlignment="1" applyProtection="1">
      <alignment vertical="top" wrapText="1"/>
    </xf>
    <xf numFmtId="0" fontId="26" fillId="0" borderId="9" xfId="0" applyNumberFormat="1" applyFont="1" applyBorder="1" applyAlignment="1" applyProtection="1">
      <alignment vertical="center" wrapText="1"/>
    </xf>
    <xf numFmtId="0" fontId="26" fillId="0" borderId="12" xfId="0" applyNumberFormat="1" applyFont="1" applyBorder="1" applyAlignment="1" applyProtection="1">
      <alignment vertical="center" wrapText="1"/>
    </xf>
    <xf numFmtId="0" fontId="26" fillId="0" borderId="14" xfId="0" applyNumberFormat="1" applyFont="1" applyBorder="1" applyAlignment="1" applyProtection="1">
      <alignment vertical="center" wrapText="1"/>
    </xf>
    <xf numFmtId="49" fontId="42" fillId="0" borderId="0" xfId="0" applyNumberFormat="1" applyFont="1" applyFill="1" applyBorder="1" applyAlignment="1" applyProtection="1">
      <alignment vertical="center" wrapText="1"/>
    </xf>
    <xf numFmtId="0" fontId="4" fillId="0" borderId="0" xfId="0" applyNumberFormat="1" applyFont="1" applyBorder="1" applyAlignment="1" applyProtection="1">
      <alignment vertical="top"/>
      <protection locked="0"/>
    </xf>
    <xf numFmtId="0" fontId="2" fillId="0" borderId="0" xfId="0" applyNumberFormat="1" applyFont="1" applyProtection="1">
      <protection locked="0"/>
    </xf>
    <xf numFmtId="0" fontId="2" fillId="3" borderId="0" xfId="0" applyNumberFormat="1" applyFont="1" applyFill="1" applyProtection="1">
      <protection locked="0"/>
    </xf>
    <xf numFmtId="49" fontId="38" fillId="3" borderId="30" xfId="0" applyNumberFormat="1" applyFont="1" applyFill="1" applyBorder="1" applyAlignment="1" applyProtection="1">
      <alignment horizontal="left" vertical="top" wrapText="1"/>
    </xf>
    <xf numFmtId="179" fontId="38" fillId="4" borderId="33" xfId="0" applyFont="1" applyFill="1" applyBorder="1" applyProtection="1">
      <protection locked="0"/>
    </xf>
    <xf numFmtId="49" fontId="38" fillId="0" borderId="33" xfId="0" applyNumberFormat="1" applyFont="1" applyBorder="1" applyAlignment="1" applyProtection="1">
      <alignment vertical="top" wrapText="1"/>
    </xf>
    <xf numFmtId="49" fontId="38" fillId="4" borderId="32" xfId="0" applyNumberFormat="1" applyFont="1" applyFill="1" applyBorder="1" applyAlignment="1" applyProtection="1">
      <alignment vertical="top" wrapText="1"/>
    </xf>
    <xf numFmtId="49" fontId="38" fillId="0" borderId="32" xfId="0" applyNumberFormat="1" applyFont="1" applyBorder="1" applyAlignment="1" applyProtection="1">
      <alignment vertical="top" wrapText="1"/>
    </xf>
    <xf numFmtId="49" fontId="38" fillId="4" borderId="36" xfId="0" applyNumberFormat="1" applyFont="1" applyFill="1" applyBorder="1" applyAlignment="1" applyProtection="1">
      <alignment vertical="top" wrapText="1"/>
    </xf>
    <xf numFmtId="49" fontId="38" fillId="0" borderId="27" xfId="0" applyNumberFormat="1" applyFont="1" applyBorder="1" applyAlignment="1" applyProtection="1">
      <alignment vertical="top" wrapText="1"/>
    </xf>
    <xf numFmtId="49" fontId="23" fillId="3" borderId="30" xfId="0" applyNumberFormat="1" applyFont="1" applyFill="1" applyBorder="1" applyAlignment="1" applyProtection="1">
      <alignment horizontal="left" vertical="center" wrapText="1"/>
    </xf>
    <xf numFmtId="0" fontId="23" fillId="3" borderId="31" xfId="0" applyNumberFormat="1" applyFont="1" applyFill="1" applyBorder="1" applyAlignment="1" applyProtection="1">
      <alignment horizontal="left" vertical="top" wrapText="1"/>
      <protection locked="0"/>
    </xf>
    <xf numFmtId="0" fontId="23" fillId="3" borderId="34" xfId="0" applyNumberFormat="1" applyFont="1" applyFill="1" applyBorder="1" applyAlignment="1" applyProtection="1">
      <alignment vertical="top" wrapText="1"/>
      <protection locked="0"/>
    </xf>
    <xf numFmtId="49" fontId="23" fillId="3" borderId="33" xfId="0" applyNumberFormat="1" applyFont="1" applyFill="1" applyBorder="1" applyAlignment="1" applyProtection="1">
      <alignment horizontal="left" vertical="center" wrapText="1"/>
    </xf>
    <xf numFmtId="0" fontId="23" fillId="3" borderId="34" xfId="0" applyNumberFormat="1" applyFont="1" applyFill="1" applyBorder="1" applyAlignment="1" applyProtection="1">
      <alignment horizontal="left" vertical="top" wrapText="1"/>
      <protection locked="0"/>
    </xf>
    <xf numFmtId="0" fontId="39" fillId="3" borderId="34" xfId="0" applyNumberFormat="1" applyFont="1" applyFill="1" applyBorder="1" applyAlignment="1" applyProtection="1">
      <alignment horizontal="left" vertical="top" wrapText="1"/>
      <protection locked="0"/>
    </xf>
    <xf numFmtId="49" fontId="23" fillId="0" borderId="36" xfId="0" applyNumberFormat="1" applyFont="1" applyBorder="1" applyAlignment="1" applyProtection="1">
      <alignment horizontal="left" vertical="top" wrapText="1"/>
    </xf>
    <xf numFmtId="0" fontId="39" fillId="3" borderId="37" xfId="0" applyNumberFormat="1" applyFont="1" applyFill="1" applyBorder="1" applyAlignment="1" applyProtection="1">
      <alignment horizontal="left" vertical="top" wrapText="1"/>
      <protection locked="0"/>
    </xf>
    <xf numFmtId="49" fontId="23" fillId="3" borderId="33" xfId="0" applyNumberFormat="1" applyFont="1" applyFill="1" applyBorder="1" applyAlignment="1" applyProtection="1">
      <alignment horizontal="left" vertical="top" wrapText="1"/>
    </xf>
    <xf numFmtId="179" fontId="16" fillId="0" borderId="0" xfId="0" applyFont="1" applyFill="1" applyAlignment="1" applyProtection="1">
      <alignment horizontal="left" vertical="top" wrapText="1"/>
    </xf>
    <xf numFmtId="179" fontId="16" fillId="0" borderId="0" xfId="0" applyFont="1" applyBorder="1" applyAlignment="1" applyProtection="1">
      <alignment horizontal="left" vertical="top" wrapText="1"/>
    </xf>
    <xf numFmtId="179" fontId="16" fillId="0" borderId="0" xfId="0" applyFont="1" applyBorder="1" applyProtection="1">
      <protection locked="0"/>
    </xf>
    <xf numFmtId="179" fontId="16" fillId="0" borderId="15" xfId="0" applyFont="1" applyBorder="1" applyAlignment="1" applyProtection="1">
      <protection locked="0"/>
    </xf>
    <xf numFmtId="179" fontId="21" fillId="0" borderId="15" xfId="0" applyFont="1" applyBorder="1" applyAlignment="1" applyProtection="1">
      <protection locked="0"/>
    </xf>
    <xf numFmtId="179" fontId="5" fillId="0" borderId="0" xfId="0" applyFont="1" applyProtection="1"/>
    <xf numFmtId="49" fontId="38" fillId="0" borderId="29" xfId="0" applyNumberFormat="1" applyFont="1" applyBorder="1" applyAlignment="1" applyProtection="1">
      <alignment vertical="top" wrapText="1"/>
    </xf>
    <xf numFmtId="49" fontId="38" fillId="0" borderId="30" xfId="0" applyNumberFormat="1" applyFont="1" applyBorder="1" applyAlignment="1" applyProtection="1">
      <alignment vertical="top" wrapText="1"/>
    </xf>
    <xf numFmtId="49" fontId="15" fillId="0" borderId="30" xfId="0" applyNumberFormat="1" applyFont="1" applyBorder="1" applyAlignment="1" applyProtection="1">
      <alignment vertical="top"/>
    </xf>
    <xf numFmtId="179" fontId="2" fillId="0" borderId="30" xfId="0" applyFont="1" applyBorder="1" applyProtection="1">
      <protection locked="0"/>
    </xf>
    <xf numFmtId="179" fontId="2" fillId="0" borderId="31" xfId="0" applyFont="1" applyBorder="1" applyProtection="1">
      <protection locked="0"/>
    </xf>
    <xf numFmtId="49" fontId="38" fillId="0" borderId="35" xfId="0" applyNumberFormat="1" applyFont="1" applyBorder="1" applyAlignment="1" applyProtection="1">
      <alignment vertical="top" wrapText="1"/>
    </xf>
    <xf numFmtId="49" fontId="38" fillId="0" borderId="36" xfId="0" applyNumberFormat="1" applyFont="1" applyBorder="1" applyAlignment="1" applyProtection="1">
      <alignment vertical="top" wrapText="1"/>
    </xf>
    <xf numFmtId="49" fontId="2" fillId="0" borderId="36" xfId="0" applyNumberFormat="1" applyFont="1" applyBorder="1" applyProtection="1"/>
    <xf numFmtId="49" fontId="4" fillId="0" borderId="36" xfId="0" applyNumberFormat="1" applyFont="1" applyFill="1" applyBorder="1" applyAlignment="1" applyProtection="1">
      <alignment vertical="top" wrapText="1"/>
      <protection locked="0"/>
    </xf>
    <xf numFmtId="49" fontId="4" fillId="0" borderId="37"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49" fontId="38" fillId="4" borderId="33" xfId="0" applyNumberFormat="1" applyFont="1" applyFill="1" applyBorder="1" applyAlignment="1" applyProtection="1">
      <alignment horizontal="left" vertical="top" wrapText="1"/>
    </xf>
    <xf numFmtId="179" fontId="2" fillId="0" borderId="0" xfId="0" applyFont="1" applyAlignment="1" applyProtection="1">
      <alignment horizontal="left" wrapText="1"/>
      <protection locked="0"/>
    </xf>
    <xf numFmtId="179" fontId="2" fillId="0" borderId="0" xfId="0" applyFont="1" applyAlignment="1" applyProtection="1">
      <alignment horizontal="left"/>
      <protection locked="0"/>
    </xf>
    <xf numFmtId="179" fontId="16" fillId="0" borderId="0" xfId="0" applyFont="1" applyAlignment="1" applyProtection="1">
      <alignment horizontal="left" vertical="top" wrapText="1"/>
    </xf>
    <xf numFmtId="179" fontId="2" fillId="0" borderId="0" xfId="0" applyFont="1" applyAlignment="1" applyProtection="1">
      <alignment horizontal="left" wrapText="1"/>
    </xf>
    <xf numFmtId="179" fontId="4" fillId="0" borderId="0" xfId="0" applyFont="1" applyBorder="1" applyAlignment="1" applyProtection="1">
      <alignment horizontal="center"/>
    </xf>
    <xf numFmtId="179" fontId="4" fillId="0" borderId="0" xfId="0" applyFont="1" applyFill="1" applyAlignment="1" applyProtection="1">
      <alignment horizontal="left" wrapText="1"/>
    </xf>
    <xf numFmtId="49" fontId="42" fillId="0" borderId="0" xfId="0" applyNumberFormat="1" applyFont="1" applyFill="1" applyBorder="1" applyAlignment="1" applyProtection="1">
      <alignment horizontal="left" vertical="center" wrapText="1"/>
    </xf>
    <xf numFmtId="179" fontId="38" fillId="0" borderId="2" xfId="0" applyFont="1" applyBorder="1" applyAlignment="1" applyProtection="1">
      <alignment horizontal="center" vertical="center" wrapText="1"/>
    </xf>
    <xf numFmtId="49" fontId="23" fillId="0" borderId="33" xfId="0" applyNumberFormat="1" applyFont="1" applyBorder="1" applyAlignment="1" applyProtection="1">
      <alignment horizontal="left" vertical="top" wrapText="1"/>
    </xf>
    <xf numFmtId="49" fontId="2" fillId="0" borderId="0" xfId="0" applyNumberFormat="1" applyFont="1" applyFill="1" applyAlignment="1" applyProtection="1">
      <alignment horizontal="right" vertical="top" wrapText="1"/>
      <protection locked="0"/>
    </xf>
    <xf numFmtId="179" fontId="4" fillId="0" borderId="0" xfId="0" applyFont="1" applyAlignment="1" applyProtection="1">
      <alignment horizontal="center"/>
    </xf>
    <xf numFmtId="179" fontId="2" fillId="0" borderId="0" xfId="0" applyFont="1" applyAlignment="1" applyProtection="1">
      <alignment horizontal="left" wrapText="1"/>
    </xf>
    <xf numFmtId="179" fontId="2" fillId="0" borderId="0" xfId="0" applyFont="1" applyAlignment="1" applyProtection="1">
      <alignment horizontal="left" wrapText="1"/>
      <protection locked="0"/>
    </xf>
    <xf numFmtId="179" fontId="2" fillId="0" borderId="0" xfId="0" applyFont="1" applyAlignment="1" applyProtection="1">
      <alignment horizontal="left"/>
      <protection locked="0"/>
    </xf>
    <xf numFmtId="179" fontId="6" fillId="0" borderId="0" xfId="0" applyFont="1" applyAlignment="1" applyProtection="1">
      <alignment horizontal="center"/>
    </xf>
    <xf numFmtId="179" fontId="6" fillId="0" borderId="1" xfId="0" applyFont="1" applyBorder="1" applyAlignment="1" applyProtection="1">
      <alignment horizontal="center"/>
    </xf>
    <xf numFmtId="179" fontId="4" fillId="0" borderId="0" xfId="0" applyFont="1" applyBorder="1" applyAlignment="1" applyProtection="1">
      <alignment horizontal="center"/>
    </xf>
    <xf numFmtId="179" fontId="4" fillId="0" borderId="1" xfId="0" applyFont="1" applyBorder="1" applyAlignment="1" applyProtection="1">
      <alignment horizontal="center"/>
    </xf>
    <xf numFmtId="179" fontId="55" fillId="0" borderId="9" xfId="0" applyFont="1" applyBorder="1" applyAlignment="1" applyProtection="1">
      <alignment horizontal="center" vertical="center" wrapText="1"/>
      <protection locked="0"/>
    </xf>
    <xf numFmtId="179" fontId="55" fillId="0" borderId="10" xfId="0" applyFont="1" applyBorder="1" applyAlignment="1" applyProtection="1">
      <alignment horizontal="center" vertical="center" wrapText="1"/>
      <protection locked="0"/>
    </xf>
    <xf numFmtId="179" fontId="55" fillId="0" borderId="11" xfId="0" applyFont="1" applyBorder="1" applyAlignment="1" applyProtection="1">
      <alignment horizontal="center" vertical="center" wrapText="1"/>
      <protection locked="0"/>
    </xf>
    <xf numFmtId="179" fontId="55" fillId="0" borderId="12" xfId="0" applyFont="1" applyBorder="1" applyAlignment="1" applyProtection="1">
      <alignment horizontal="center" vertical="center" wrapText="1"/>
      <protection locked="0"/>
    </xf>
    <xf numFmtId="179" fontId="55" fillId="0" borderId="0" xfId="0" applyFont="1" applyBorder="1" applyAlignment="1" applyProtection="1">
      <alignment horizontal="center" vertical="center" wrapText="1"/>
      <protection locked="0"/>
    </xf>
    <xf numFmtId="179" fontId="55" fillId="0" borderId="13" xfId="0" applyFont="1" applyBorder="1" applyAlignment="1" applyProtection="1">
      <alignment horizontal="center" vertical="center" wrapText="1"/>
      <protection locked="0"/>
    </xf>
    <xf numFmtId="179" fontId="55" fillId="0" borderId="14" xfId="0" applyFont="1" applyBorder="1" applyAlignment="1" applyProtection="1">
      <alignment horizontal="center" vertical="center" wrapText="1"/>
      <protection locked="0"/>
    </xf>
    <xf numFmtId="179" fontId="55" fillId="0" borderId="15" xfId="0" applyFont="1" applyBorder="1" applyAlignment="1" applyProtection="1">
      <alignment horizontal="center" vertical="center" wrapText="1"/>
      <protection locked="0"/>
    </xf>
    <xf numFmtId="179" fontId="55" fillId="0" borderId="16" xfId="0" applyFont="1" applyBorder="1" applyAlignment="1" applyProtection="1">
      <alignment horizontal="center" vertical="center" wrapText="1"/>
      <protection locked="0"/>
    </xf>
    <xf numFmtId="179" fontId="16" fillId="0" borderId="0" xfId="0" applyFont="1" applyAlignment="1" applyProtection="1">
      <alignment horizontal="left" vertical="top" wrapText="1"/>
    </xf>
    <xf numFmtId="179" fontId="16" fillId="0" borderId="3" xfId="0" applyFont="1" applyBorder="1" applyAlignment="1" applyProtection="1">
      <alignment horizontal="left" vertical="top" wrapText="1"/>
    </xf>
    <xf numFmtId="179" fontId="3" fillId="0" borderId="0" xfId="0" applyFont="1" applyAlignment="1" applyProtection="1">
      <alignment horizontal="left" vertical="top" wrapText="1"/>
    </xf>
    <xf numFmtId="179" fontId="4" fillId="0" borderId="0" xfId="0" applyFont="1" applyFill="1" applyAlignment="1" applyProtection="1">
      <alignment horizontal="left" wrapText="1"/>
    </xf>
    <xf numFmtId="0" fontId="26" fillId="0" borderId="0"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16" fillId="0" borderId="10" xfId="0" applyNumberFormat="1" applyFont="1" applyFill="1" applyBorder="1" applyAlignment="1" applyProtection="1">
      <alignment horizontal="left" vertical="center" wrapText="1"/>
    </xf>
    <xf numFmtId="0" fontId="16" fillId="0" borderId="11"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wrapText="1"/>
    </xf>
    <xf numFmtId="0" fontId="16" fillId="0" borderId="13" xfId="0" applyNumberFormat="1" applyFont="1" applyFill="1" applyBorder="1" applyAlignment="1" applyProtection="1">
      <alignment horizontal="left" vertical="center" wrapText="1"/>
    </xf>
    <xf numFmtId="0" fontId="16" fillId="0" borderId="15" xfId="0" applyNumberFormat="1" applyFont="1" applyFill="1" applyBorder="1" applyAlignment="1" applyProtection="1">
      <alignment horizontal="left" vertical="center" wrapText="1"/>
    </xf>
    <xf numFmtId="0" fontId="16" fillId="0" borderId="16" xfId="0" applyNumberFormat="1" applyFont="1" applyFill="1" applyBorder="1" applyAlignment="1" applyProtection="1">
      <alignment horizontal="left" vertical="center" wrapText="1"/>
    </xf>
    <xf numFmtId="49" fontId="42" fillId="7"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vertical="center" wrapText="1"/>
    </xf>
    <xf numFmtId="14" fontId="49" fillId="0" borderId="23" xfId="0" applyNumberFormat="1" applyFont="1" applyFill="1" applyBorder="1" applyAlignment="1" applyProtection="1">
      <alignment horizontal="center" vertical="center"/>
      <protection locked="0"/>
    </xf>
    <xf numFmtId="14" fontId="49" fillId="0" borderId="24" xfId="0" applyNumberFormat="1" applyFont="1" applyFill="1" applyBorder="1" applyAlignment="1" applyProtection="1">
      <alignment horizontal="center" vertical="center"/>
      <protection locked="0"/>
    </xf>
    <xf numFmtId="14" fontId="49" fillId="0" borderId="25" xfId="0" applyNumberFormat="1" applyFont="1" applyFill="1" applyBorder="1" applyAlignment="1" applyProtection="1">
      <alignment horizontal="center" vertical="center"/>
      <protection locked="0"/>
    </xf>
    <xf numFmtId="178" fontId="50" fillId="0" borderId="1" xfId="0" applyNumberFormat="1" applyFont="1" applyFill="1" applyBorder="1" applyAlignment="1" applyProtection="1">
      <alignment horizontal="center" vertical="center"/>
      <protection locked="0"/>
    </xf>
    <xf numFmtId="4" fontId="52" fillId="3" borderId="0" xfId="0" applyNumberFormat="1" applyFont="1" applyFill="1" applyBorder="1" applyAlignment="1" applyProtection="1">
      <alignment horizontal="right"/>
      <protection locked="0"/>
    </xf>
    <xf numFmtId="44" fontId="51" fillId="9" borderId="0" xfId="1" applyNumberFormat="1" applyFont="1" applyFill="1" applyBorder="1" applyAlignment="1" applyProtection="1">
      <alignment horizontal="center" wrapText="1"/>
    </xf>
    <xf numFmtId="180" fontId="48" fillId="0" borderId="0" xfId="0" applyNumberFormat="1" applyFont="1" applyFill="1" applyBorder="1" applyAlignment="1" applyProtection="1">
      <alignment horizontal="center" vertical="center" wrapText="1"/>
      <protection locked="0"/>
    </xf>
    <xf numFmtId="44" fontId="50" fillId="0" borderId="7" xfId="1" applyNumberFormat="1" applyFont="1" applyFill="1" applyBorder="1" applyAlignment="1" applyProtection="1">
      <alignment horizontal="center" vertical="center" wrapText="1"/>
    </xf>
    <xf numFmtId="44" fontId="50" fillId="0" borderId="0" xfId="1" applyNumberFormat="1" applyFont="1" applyFill="1" applyBorder="1" applyAlignment="1" applyProtection="1">
      <alignment horizontal="center" vertical="center" wrapText="1"/>
    </xf>
    <xf numFmtId="44" fontId="50" fillId="0" borderId="8" xfId="1" applyNumberFormat="1" applyFont="1" applyFill="1" applyBorder="1" applyAlignment="1" applyProtection="1">
      <alignment horizontal="center" vertical="center" wrapText="1"/>
    </xf>
    <xf numFmtId="49" fontId="48" fillId="4" borderId="7" xfId="0" applyNumberFormat="1" applyFont="1" applyFill="1" applyBorder="1" applyAlignment="1" applyProtection="1">
      <alignment horizontal="left" vertical="center" wrapText="1"/>
      <protection locked="0"/>
    </xf>
    <xf numFmtId="49" fontId="48" fillId="4" borderId="0" xfId="0" applyNumberFormat="1" applyFont="1" applyFill="1" applyBorder="1" applyAlignment="1" applyProtection="1">
      <alignment horizontal="left" vertical="center" wrapText="1"/>
      <protection locked="0"/>
    </xf>
    <xf numFmtId="49" fontId="48" fillId="4" borderId="8" xfId="0" applyNumberFormat="1" applyFont="1" applyFill="1" applyBorder="1" applyAlignment="1" applyProtection="1">
      <alignment horizontal="left" vertical="center" wrapText="1"/>
      <protection locked="0"/>
    </xf>
    <xf numFmtId="49" fontId="4" fillId="4" borderId="0" xfId="0" applyNumberFormat="1" applyFont="1" applyFill="1" applyBorder="1" applyAlignment="1" applyProtection="1">
      <alignment horizontal="center" vertical="center" wrapText="1"/>
      <protection locked="0"/>
    </xf>
    <xf numFmtId="14" fontId="49" fillId="4" borderId="20" xfId="0" applyNumberFormat="1" applyFont="1" applyFill="1" applyBorder="1" applyAlignment="1" applyProtection="1">
      <alignment horizontal="center" vertical="center"/>
      <protection locked="0"/>
    </xf>
    <xf numFmtId="14" fontId="49" fillId="4" borderId="21" xfId="0" applyNumberFormat="1" applyFont="1" applyFill="1" applyBorder="1" applyAlignment="1" applyProtection="1">
      <alignment horizontal="center" vertical="center"/>
      <protection locked="0"/>
    </xf>
    <xf numFmtId="14" fontId="49" fillId="4" borderId="22" xfId="0" applyNumberFormat="1" applyFont="1" applyFill="1" applyBorder="1" applyAlignment="1" applyProtection="1">
      <alignment horizontal="center" vertical="center"/>
      <protection locked="0"/>
    </xf>
    <xf numFmtId="178" fontId="50" fillId="4" borderId="0" xfId="0" applyNumberFormat="1" applyFont="1" applyFill="1" applyBorder="1" applyAlignment="1" applyProtection="1">
      <alignment horizontal="center" vertical="center"/>
      <protection locked="0"/>
    </xf>
    <xf numFmtId="9" fontId="4" fillId="4" borderId="0" xfId="2" applyFont="1" applyFill="1" applyBorder="1" applyAlignment="1" applyProtection="1">
      <alignment horizontal="center" vertical="center"/>
      <protection locked="0"/>
    </xf>
    <xf numFmtId="180" fontId="48" fillId="4" borderId="0" xfId="0" applyNumberFormat="1" applyFont="1" applyFill="1" applyBorder="1" applyAlignment="1" applyProtection="1">
      <alignment horizontal="center" vertical="center" wrapText="1"/>
      <protection locked="0"/>
    </xf>
    <xf numFmtId="44" fontId="50" fillId="4" borderId="7" xfId="1" applyNumberFormat="1" applyFont="1" applyFill="1" applyBorder="1" applyAlignment="1" applyProtection="1">
      <alignment horizontal="center" vertical="center" wrapText="1"/>
    </xf>
    <xf numFmtId="44" fontId="50" fillId="4" borderId="0" xfId="1" applyNumberFormat="1" applyFont="1" applyFill="1" applyBorder="1" applyAlignment="1" applyProtection="1">
      <alignment horizontal="center" vertical="center" wrapText="1"/>
    </xf>
    <xf numFmtId="44" fontId="50" fillId="4" borderId="8" xfId="1"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49" fontId="48" fillId="0" borderId="8"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center" vertical="center" wrapText="1"/>
      <protection locked="0"/>
    </xf>
    <xf numFmtId="14" fontId="49" fillId="0" borderId="20" xfId="0" applyNumberFormat="1" applyFont="1" applyFill="1" applyBorder="1" applyAlignment="1" applyProtection="1">
      <alignment horizontal="center" vertical="center"/>
      <protection locked="0"/>
    </xf>
    <xf numFmtId="14" fontId="49" fillId="0" borderId="21" xfId="0" applyNumberFormat="1" applyFont="1" applyFill="1" applyBorder="1" applyAlignment="1" applyProtection="1">
      <alignment horizontal="center" vertical="center"/>
      <protection locked="0"/>
    </xf>
    <xf numFmtId="14" fontId="49" fillId="0" borderId="22" xfId="0" applyNumberFormat="1" applyFont="1" applyFill="1" applyBorder="1" applyAlignment="1" applyProtection="1">
      <alignment horizontal="center" vertical="center"/>
      <protection locked="0"/>
    </xf>
    <xf numFmtId="178" fontId="50" fillId="0" borderId="0" xfId="0" applyNumberFormat="1" applyFont="1" applyFill="1" applyBorder="1" applyAlignment="1" applyProtection="1">
      <alignment horizontal="center" vertical="center"/>
      <protection locked="0"/>
    </xf>
    <xf numFmtId="9" fontId="4" fillId="0" borderId="0" xfId="2" applyFont="1" applyFill="1" applyBorder="1" applyAlignment="1" applyProtection="1">
      <alignment horizontal="center" vertical="center"/>
      <protection locked="0"/>
    </xf>
    <xf numFmtId="179" fontId="38" fillId="0" borderId="3" xfId="0" applyFont="1" applyBorder="1" applyAlignment="1" applyProtection="1">
      <alignment horizontal="center" vertical="center" wrapText="1"/>
    </xf>
    <xf numFmtId="179" fontId="38" fillId="0" borderId="2" xfId="0" applyFont="1" applyBorder="1" applyAlignment="1" applyProtection="1">
      <alignment horizontal="center" vertical="center" wrapText="1"/>
    </xf>
    <xf numFmtId="179" fontId="38" fillId="0" borderId="4" xfId="0" applyFont="1" applyBorder="1" applyAlignment="1" applyProtection="1">
      <alignment horizontal="center" vertical="center" wrapText="1"/>
    </xf>
    <xf numFmtId="49" fontId="47" fillId="4" borderId="7" xfId="0" applyNumberFormat="1" applyFont="1" applyFill="1" applyBorder="1" applyAlignment="1" applyProtection="1">
      <alignment horizontal="center" vertical="center" wrapText="1"/>
      <protection locked="0"/>
    </xf>
    <xf numFmtId="49" fontId="47" fillId="4" borderId="0" xfId="0" applyNumberFormat="1" applyFont="1" applyFill="1" applyBorder="1" applyAlignment="1" applyProtection="1">
      <alignment horizontal="center" vertical="center" wrapText="1"/>
      <protection locked="0"/>
    </xf>
    <xf numFmtId="49" fontId="47" fillId="4" borderId="8" xfId="0" applyNumberFormat="1" applyFont="1" applyFill="1" applyBorder="1" applyAlignment="1" applyProtection="1">
      <alignment horizontal="center" vertical="center" wrapText="1"/>
      <protection locked="0"/>
    </xf>
    <xf numFmtId="14" fontId="50" fillId="4" borderId="20" xfId="0" applyNumberFormat="1" applyFont="1" applyFill="1" applyBorder="1" applyAlignment="1" applyProtection="1">
      <alignment horizontal="center" vertical="center"/>
      <protection locked="0"/>
    </xf>
    <xf numFmtId="14" fontId="50" fillId="4" borderId="21" xfId="0" applyNumberFormat="1" applyFont="1" applyFill="1" applyBorder="1" applyAlignment="1" applyProtection="1">
      <alignment horizontal="center" vertical="center"/>
      <protection locked="0"/>
    </xf>
    <xf numFmtId="14" fontId="50" fillId="4" borderId="22" xfId="0" applyNumberFormat="1" applyFont="1" applyFill="1" applyBorder="1" applyAlignment="1" applyProtection="1">
      <alignment horizontal="center" vertical="center"/>
      <protection locked="0"/>
    </xf>
    <xf numFmtId="49" fontId="53" fillId="8" borderId="1" xfId="0" applyNumberFormat="1" applyFont="1" applyFill="1" applyBorder="1" applyAlignment="1" applyProtection="1">
      <alignment horizontal="left" vertical="center" wrapText="1"/>
    </xf>
    <xf numFmtId="49" fontId="42" fillId="8" borderId="1" xfId="0" applyNumberFormat="1" applyFont="1" applyFill="1" applyBorder="1" applyAlignment="1" applyProtection="1">
      <alignment horizontal="left" vertical="center" wrapText="1"/>
    </xf>
    <xf numFmtId="49" fontId="54" fillId="0" borderId="0" xfId="0" applyNumberFormat="1" applyFont="1" applyFill="1" applyBorder="1" applyAlignment="1" applyProtection="1">
      <alignment horizontal="center" vertical="center" wrapText="1"/>
    </xf>
    <xf numFmtId="49" fontId="46" fillId="0" borderId="0"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wrapText="1"/>
    </xf>
    <xf numFmtId="179" fontId="38" fillId="2" borderId="2" xfId="0" applyFont="1" applyFill="1" applyBorder="1" applyAlignment="1" applyProtection="1">
      <alignment horizontal="center" vertical="center" wrapText="1"/>
    </xf>
    <xf numFmtId="179" fontId="38" fillId="2" borderId="3" xfId="0" applyFont="1" applyFill="1" applyBorder="1" applyAlignment="1" applyProtection="1">
      <alignment horizontal="center" vertical="center" wrapText="1"/>
    </xf>
    <xf numFmtId="179" fontId="38" fillId="2" borderId="4" xfId="0" applyFont="1" applyFill="1" applyBorder="1" applyAlignment="1" applyProtection="1">
      <alignment horizontal="center" vertical="center" wrapText="1"/>
    </xf>
    <xf numFmtId="14" fontId="38" fillId="2" borderId="17" xfId="0" applyNumberFormat="1" applyFont="1" applyFill="1" applyBorder="1" applyAlignment="1" applyProtection="1">
      <alignment horizontal="center" vertical="center" wrapText="1"/>
    </xf>
    <xf numFmtId="14" fontId="38" fillId="2" borderId="18" xfId="0" applyNumberFormat="1" applyFont="1" applyFill="1" applyBorder="1" applyAlignment="1" applyProtection="1">
      <alignment horizontal="center" vertical="center"/>
    </xf>
    <xf numFmtId="14" fontId="38" fillId="2" borderId="19" xfId="0" applyNumberFormat="1" applyFont="1" applyFill="1" applyBorder="1" applyAlignment="1" applyProtection="1">
      <alignment horizontal="center" vertical="center"/>
    </xf>
    <xf numFmtId="49" fontId="16" fillId="0" borderId="30" xfId="0" applyNumberFormat="1" applyFont="1" applyFill="1" applyBorder="1" applyAlignment="1" applyProtection="1">
      <alignment horizontal="left" vertical="center"/>
      <protection locked="0"/>
    </xf>
    <xf numFmtId="49" fontId="9" fillId="0" borderId="0" xfId="0" applyNumberFormat="1" applyFont="1" applyBorder="1" applyAlignment="1" applyProtection="1">
      <alignment horizontal="left" vertical="top" wrapText="1"/>
      <protection locked="0"/>
    </xf>
    <xf numFmtId="0" fontId="20" fillId="0" borderId="0" xfId="0" applyNumberFormat="1" applyFont="1" applyFill="1" applyBorder="1" applyAlignment="1" applyProtection="1">
      <alignment horizontal="left" vertical="top" shrinkToFit="1"/>
      <protection locked="0"/>
    </xf>
    <xf numFmtId="49" fontId="16" fillId="0" borderId="36" xfId="0" applyNumberFormat="1" applyFont="1" applyFill="1" applyBorder="1" applyAlignment="1" applyProtection="1">
      <alignment horizontal="left" vertical="center"/>
      <protection locked="0"/>
    </xf>
    <xf numFmtId="49" fontId="9" fillId="0" borderId="0" xfId="0" applyNumberFormat="1" applyFont="1" applyBorder="1" applyAlignment="1" applyProtection="1">
      <alignment horizontal="left" vertical="center" wrapText="1"/>
      <protection locked="0"/>
    </xf>
    <xf numFmtId="49" fontId="20" fillId="0" borderId="0" xfId="0" applyNumberFormat="1" applyFont="1" applyFill="1" applyBorder="1" applyAlignment="1" applyProtection="1">
      <alignment horizontal="left" vertical="top" shrinkToFit="1"/>
      <protection locked="0"/>
    </xf>
    <xf numFmtId="49" fontId="38" fillId="0" borderId="32" xfId="0" applyNumberFormat="1" applyFont="1" applyBorder="1" applyAlignment="1" applyProtection="1">
      <alignment horizontal="left" vertical="top" wrapText="1"/>
    </xf>
    <xf numFmtId="49" fontId="38" fillId="0" borderId="33" xfId="0" applyNumberFormat="1" applyFont="1" applyBorder="1" applyAlignment="1" applyProtection="1">
      <alignment horizontal="left" vertical="top" wrapText="1"/>
    </xf>
    <xf numFmtId="49" fontId="23" fillId="0" borderId="33" xfId="0" applyNumberFormat="1" applyFont="1" applyFill="1" applyBorder="1" applyAlignment="1" applyProtection="1">
      <alignment horizontal="left" vertical="top" wrapText="1" shrinkToFit="1"/>
      <protection locked="0"/>
    </xf>
    <xf numFmtId="49" fontId="23" fillId="0" borderId="34" xfId="0" applyNumberFormat="1" applyFont="1" applyFill="1" applyBorder="1" applyAlignment="1" applyProtection="1">
      <alignment horizontal="left" vertical="top" wrapText="1" shrinkToFit="1"/>
      <protection locked="0"/>
    </xf>
    <xf numFmtId="49" fontId="23" fillId="0" borderId="33" xfId="0" applyNumberFormat="1" applyFont="1" applyBorder="1" applyAlignment="1" applyProtection="1">
      <alignment horizontal="left" vertical="top" wrapText="1"/>
    </xf>
    <xf numFmtId="0" fontId="23" fillId="0" borderId="33" xfId="0" applyNumberFormat="1" applyFont="1" applyFill="1" applyBorder="1" applyAlignment="1" applyProtection="1">
      <alignment horizontal="left" vertical="top" wrapText="1" shrinkToFit="1"/>
      <protection locked="0"/>
    </xf>
    <xf numFmtId="49" fontId="38" fillId="4" borderId="35" xfId="0" applyNumberFormat="1" applyFont="1" applyFill="1" applyBorder="1" applyAlignment="1" applyProtection="1">
      <alignment horizontal="left" vertical="top" wrapText="1"/>
    </xf>
    <xf numFmtId="49" fontId="38" fillId="4" borderId="36" xfId="0" applyNumberFormat="1" applyFont="1" applyFill="1" applyBorder="1" applyAlignment="1" applyProtection="1">
      <alignment horizontal="left" vertical="top" wrapText="1"/>
    </xf>
    <xf numFmtId="49" fontId="23" fillId="4" borderId="36" xfId="0" applyNumberFormat="1" applyFont="1" applyFill="1" applyBorder="1" applyAlignment="1" applyProtection="1">
      <alignment horizontal="left" vertical="top" wrapText="1"/>
      <protection locked="0"/>
    </xf>
    <xf numFmtId="49" fontId="23" fillId="4" borderId="37" xfId="0" applyNumberFormat="1" applyFont="1" applyFill="1" applyBorder="1" applyAlignment="1" applyProtection="1">
      <alignment horizontal="left" vertical="top" wrapText="1"/>
      <protection locked="0"/>
    </xf>
    <xf numFmtId="49" fontId="38" fillId="0" borderId="35" xfId="0" applyNumberFormat="1" applyFont="1" applyBorder="1" applyAlignment="1" applyProtection="1">
      <alignment horizontal="left" vertical="top" wrapText="1"/>
    </xf>
    <xf numFmtId="49" fontId="38" fillId="0" borderId="36" xfId="0" applyNumberFormat="1" applyFont="1" applyBorder="1" applyAlignment="1" applyProtection="1">
      <alignment horizontal="left" vertical="top" wrapText="1"/>
    </xf>
    <xf numFmtId="0" fontId="23" fillId="0" borderId="36" xfId="0" applyNumberFormat="1" applyFont="1" applyFill="1" applyBorder="1" applyAlignment="1" applyProtection="1">
      <alignment horizontal="left" vertical="top" wrapText="1"/>
      <protection locked="0"/>
    </xf>
    <xf numFmtId="49" fontId="38" fillId="4" borderId="32" xfId="0" applyNumberFormat="1" applyFont="1" applyFill="1" applyBorder="1" applyAlignment="1" applyProtection="1">
      <alignment horizontal="left" vertical="top" wrapText="1"/>
    </xf>
    <xf numFmtId="49" fontId="38" fillId="4" borderId="33" xfId="0" applyNumberFormat="1" applyFont="1" applyFill="1" applyBorder="1" applyAlignment="1" applyProtection="1">
      <alignment horizontal="left" vertical="top" wrapText="1"/>
    </xf>
    <xf numFmtId="49" fontId="41" fillId="4" borderId="33" xfId="0" applyNumberFormat="1" applyFont="1" applyFill="1" applyBorder="1" applyAlignment="1" applyProtection="1">
      <alignment horizontal="left" vertical="top" wrapText="1"/>
      <protection locked="0"/>
    </xf>
    <xf numFmtId="49" fontId="41" fillId="4" borderId="34" xfId="0" applyNumberFormat="1" applyFont="1" applyFill="1" applyBorder="1" applyAlignment="1" applyProtection="1">
      <alignment horizontal="left" vertical="top" wrapText="1"/>
      <protection locked="0"/>
    </xf>
    <xf numFmtId="49" fontId="23" fillId="0" borderId="33" xfId="0" applyNumberFormat="1" applyFont="1" applyBorder="1" applyAlignment="1" applyProtection="1">
      <alignment horizontal="left" vertical="center" wrapText="1"/>
    </xf>
    <xf numFmtId="0" fontId="41" fillId="0" borderId="33" xfId="0" applyNumberFormat="1" applyFont="1" applyFill="1" applyBorder="1" applyAlignment="1" applyProtection="1">
      <alignment horizontal="left" vertical="top" wrapText="1"/>
      <protection locked="0"/>
    </xf>
    <xf numFmtId="49" fontId="38" fillId="0" borderId="33" xfId="0" applyNumberFormat="1" applyFont="1" applyFill="1" applyBorder="1" applyAlignment="1" applyProtection="1">
      <alignment horizontal="left" vertical="top" wrapText="1"/>
      <protection locked="0"/>
    </xf>
    <xf numFmtId="49" fontId="38" fillId="0" borderId="34" xfId="0" applyNumberFormat="1" applyFont="1" applyFill="1" applyBorder="1" applyAlignment="1" applyProtection="1">
      <alignment horizontal="left" vertical="top" wrapText="1"/>
      <protection locked="0"/>
    </xf>
    <xf numFmtId="0" fontId="38" fillId="0" borderId="33" xfId="0" applyNumberFormat="1" applyFont="1" applyFill="1" applyBorder="1" applyAlignment="1" applyProtection="1">
      <alignment horizontal="left" vertical="top" wrapText="1"/>
      <protection locked="0"/>
    </xf>
    <xf numFmtId="181" fontId="23" fillId="4" borderId="33" xfId="0" applyNumberFormat="1" applyFont="1" applyFill="1" applyBorder="1" applyAlignment="1" applyProtection="1">
      <alignment horizontal="left" vertical="top" wrapText="1"/>
      <protection locked="0"/>
    </xf>
    <xf numFmtId="181" fontId="23" fillId="4" borderId="34" xfId="0" applyNumberFormat="1" applyFont="1" applyFill="1" applyBorder="1" applyAlignment="1" applyProtection="1">
      <alignment horizontal="left" vertical="top" wrapText="1"/>
      <protection locked="0"/>
    </xf>
    <xf numFmtId="0" fontId="23" fillId="0" borderId="33" xfId="0" applyNumberFormat="1" applyFont="1" applyFill="1" applyBorder="1" applyAlignment="1" applyProtection="1">
      <alignment horizontal="left" vertical="top" wrapText="1"/>
      <protection locked="0"/>
    </xf>
    <xf numFmtId="49" fontId="25" fillId="0" borderId="33" xfId="0" applyNumberFormat="1" applyFont="1" applyFill="1" applyBorder="1" applyAlignment="1" applyProtection="1">
      <alignment horizontal="left" vertical="top" wrapText="1"/>
      <protection locked="0"/>
    </xf>
    <xf numFmtId="49" fontId="25" fillId="0" borderId="34" xfId="0" applyNumberFormat="1" applyFont="1" applyFill="1" applyBorder="1" applyAlignment="1" applyProtection="1">
      <alignment horizontal="left" vertical="top" wrapText="1"/>
      <protection locked="0"/>
    </xf>
    <xf numFmtId="0" fontId="25" fillId="0" borderId="33" xfId="0" applyNumberFormat="1" applyFont="1" applyFill="1" applyBorder="1" applyAlignment="1" applyProtection="1">
      <alignment horizontal="left" vertical="top" wrapText="1"/>
      <protection locked="0"/>
    </xf>
    <xf numFmtId="179" fontId="37" fillId="4" borderId="33" xfId="0" applyFont="1" applyFill="1" applyBorder="1" applyAlignment="1" applyProtection="1">
      <alignment horizontal="left" vertical="top"/>
      <protection locked="0"/>
    </xf>
    <xf numFmtId="179" fontId="37" fillId="4" borderId="34" xfId="0" applyFont="1" applyFill="1" applyBorder="1" applyAlignment="1" applyProtection="1">
      <alignment horizontal="left" vertical="top"/>
      <protection locked="0"/>
    </xf>
    <xf numFmtId="0" fontId="37" fillId="0" borderId="33" xfId="0" applyNumberFormat="1" applyFont="1" applyFill="1" applyBorder="1" applyAlignment="1" applyProtection="1">
      <alignment horizontal="left" vertical="top"/>
      <protection locked="0"/>
    </xf>
    <xf numFmtId="49" fontId="38" fillId="4" borderId="26" xfId="0" applyNumberFormat="1" applyFont="1" applyFill="1" applyBorder="1" applyAlignment="1" applyProtection="1">
      <alignment horizontal="left" vertical="top" wrapText="1"/>
    </xf>
    <xf numFmtId="49" fontId="38" fillId="4" borderId="27" xfId="0" applyNumberFormat="1" applyFont="1" applyFill="1" applyBorder="1" applyAlignment="1" applyProtection="1">
      <alignment horizontal="left" vertical="top" wrapText="1"/>
    </xf>
    <xf numFmtId="49" fontId="40" fillId="4" borderId="27" xfId="0" applyNumberFormat="1" applyFont="1" applyFill="1" applyBorder="1" applyAlignment="1" applyProtection="1">
      <alignment horizontal="left" vertical="top" wrapText="1"/>
      <protection locked="0"/>
    </xf>
    <xf numFmtId="49" fontId="40" fillId="4" borderId="28" xfId="0" applyNumberFormat="1" applyFont="1" applyFill="1" applyBorder="1" applyAlignment="1" applyProtection="1">
      <alignment horizontal="left" vertical="top" wrapText="1"/>
      <protection locked="0"/>
    </xf>
    <xf numFmtId="49" fontId="38" fillId="0" borderId="26" xfId="0" applyNumberFormat="1" applyFont="1" applyBorder="1" applyAlignment="1" applyProtection="1">
      <alignment horizontal="left" vertical="top" wrapText="1"/>
    </xf>
    <xf numFmtId="49" fontId="38" fillId="0" borderId="27" xfId="0" applyNumberFormat="1" applyFont="1" applyBorder="1" applyAlignment="1" applyProtection="1">
      <alignment horizontal="left" vertical="top" wrapText="1"/>
    </xf>
    <xf numFmtId="0" fontId="40" fillId="0" borderId="27" xfId="0" applyNumberFormat="1" applyFont="1" applyFill="1" applyBorder="1" applyAlignment="1" applyProtection="1">
      <alignment horizontal="left" vertical="top" wrapText="1"/>
      <protection locked="0"/>
    </xf>
    <xf numFmtId="0" fontId="40" fillId="0" borderId="28" xfId="0" applyNumberFormat="1" applyFont="1" applyFill="1" applyBorder="1" applyAlignment="1" applyProtection="1">
      <alignment horizontal="left" vertical="top" wrapText="1"/>
      <protection locked="0"/>
    </xf>
    <xf numFmtId="49" fontId="37" fillId="0" borderId="5" xfId="0" applyNumberFormat="1" applyFont="1" applyBorder="1" applyAlignment="1" applyProtection="1">
      <alignment horizontal="left" vertical="center" wrapText="1"/>
    </xf>
    <xf numFmtId="49" fontId="37" fillId="0" borderId="1" xfId="0" applyNumberFormat="1" applyFont="1" applyBorder="1" applyAlignment="1" applyProtection="1">
      <alignment horizontal="left" vertical="center" wrapText="1"/>
    </xf>
    <xf numFmtId="49" fontId="25" fillId="0" borderId="1" xfId="0" applyNumberFormat="1" applyFont="1" applyFill="1" applyBorder="1" applyAlignment="1" applyProtection="1">
      <alignment horizontal="left" vertical="top" wrapText="1"/>
      <protection locked="0"/>
    </xf>
    <xf numFmtId="49" fontId="25" fillId="0" borderId="6" xfId="0" applyNumberFormat="1" applyFont="1" applyFill="1" applyBorder="1" applyAlignment="1" applyProtection="1">
      <alignment horizontal="left" vertical="top" wrapText="1"/>
      <protection locked="0"/>
    </xf>
    <xf numFmtId="0" fontId="25" fillId="0" borderId="1" xfId="0" applyNumberFormat="1" applyFont="1" applyFill="1" applyBorder="1" applyAlignment="1" applyProtection="1">
      <alignment horizontal="left" vertical="top" wrapText="1"/>
      <protection locked="0"/>
    </xf>
    <xf numFmtId="0" fontId="25" fillId="0" borderId="6" xfId="0" applyNumberFormat="1" applyFont="1" applyFill="1" applyBorder="1" applyAlignment="1" applyProtection="1">
      <alignment horizontal="left" vertical="top" wrapText="1"/>
      <protection locked="0"/>
    </xf>
    <xf numFmtId="49" fontId="38" fillId="0" borderId="29" xfId="0" applyNumberFormat="1" applyFont="1" applyBorder="1" applyAlignment="1" applyProtection="1">
      <alignment horizontal="left" vertical="top" wrapText="1"/>
    </xf>
    <xf numFmtId="49" fontId="38" fillId="0" borderId="30" xfId="0" applyNumberFormat="1" applyFont="1" applyBorder="1" applyAlignment="1" applyProtection="1">
      <alignment horizontal="left" vertical="top" wrapText="1"/>
    </xf>
    <xf numFmtId="49" fontId="41" fillId="0" borderId="30" xfId="0" applyNumberFormat="1" applyFont="1" applyFill="1" applyBorder="1" applyAlignment="1" applyProtection="1">
      <alignment horizontal="left" vertical="top" wrapText="1"/>
      <protection locked="0"/>
    </xf>
    <xf numFmtId="49" fontId="41" fillId="0" borderId="31" xfId="0" applyNumberFormat="1" applyFont="1" applyFill="1" applyBorder="1" applyAlignment="1" applyProtection="1">
      <alignment horizontal="left" vertical="top" wrapText="1"/>
      <protection locked="0"/>
    </xf>
    <xf numFmtId="0" fontId="41" fillId="0" borderId="30" xfId="0" applyNumberFormat="1" applyFont="1" applyFill="1" applyBorder="1" applyAlignment="1" applyProtection="1">
      <alignment horizontal="left" vertical="top" wrapText="1"/>
      <protection locked="0"/>
    </xf>
    <xf numFmtId="179" fontId="34" fillId="0" borderId="0" xfId="0" applyNumberFormat="1" applyFont="1" applyBorder="1" applyAlignment="1" applyProtection="1">
      <alignment horizontal="center" vertical="center" wrapText="1"/>
    </xf>
    <xf numFmtId="179" fontId="35" fillId="0" borderId="0" xfId="0" applyNumberFormat="1" applyFont="1" applyBorder="1" applyAlignment="1" applyProtection="1">
      <alignment horizontal="center" vertical="center" wrapText="1"/>
    </xf>
    <xf numFmtId="179" fontId="30" fillId="0" borderId="0" xfId="0" applyFont="1" applyAlignment="1" applyProtection="1">
      <alignment horizontal="center"/>
    </xf>
    <xf numFmtId="179" fontId="4" fillId="0" borderId="0" xfId="0" applyFont="1" applyAlignment="1" applyProtection="1">
      <alignment horizontal="center"/>
    </xf>
    <xf numFmtId="179" fontId="2" fillId="0" borderId="0" xfId="0" applyFont="1" applyAlignment="1" applyProtection="1">
      <alignment horizontal="center"/>
    </xf>
    <xf numFmtId="179" fontId="4" fillId="0" borderId="0" xfId="0" applyFont="1" applyFill="1" applyAlignment="1" applyProtection="1">
      <alignment horizontal="left"/>
    </xf>
    <xf numFmtId="179" fontId="2" fillId="0" borderId="0" xfId="0" applyFont="1" applyFill="1" applyAlignment="1" applyProtection="1">
      <alignment horizontal="left"/>
    </xf>
    <xf numFmtId="49" fontId="2" fillId="0" borderId="0" xfId="0" applyNumberFormat="1" applyFont="1" applyFill="1" applyAlignment="1" applyProtection="1">
      <alignment horizontal="right" vertical="top" wrapText="1"/>
      <protection locked="0"/>
    </xf>
    <xf numFmtId="49" fontId="2" fillId="0" borderId="0" xfId="0" applyNumberFormat="1" applyFont="1" applyBorder="1" applyAlignment="1" applyProtection="1">
      <alignment horizontal="right" vertical="top" wrapText="1"/>
      <protection locked="0"/>
    </xf>
    <xf numFmtId="49" fontId="2" fillId="0" borderId="0" xfId="0" applyNumberFormat="1" applyFont="1" applyBorder="1" applyAlignment="1" applyProtection="1">
      <alignment horizontal="right"/>
      <protection locked="0"/>
    </xf>
    <xf numFmtId="49" fontId="2" fillId="0" borderId="0" xfId="0" applyNumberFormat="1" applyFont="1" applyAlignment="1" applyProtection="1">
      <alignment horizontal="center"/>
      <protection locked="0"/>
    </xf>
    <xf numFmtId="49" fontId="42" fillId="5" borderId="0" xfId="0" applyNumberFormat="1" applyFont="1" applyFill="1" applyBorder="1" applyAlignment="1" applyProtection="1">
      <alignment horizontal="left" vertical="center" wrapText="1"/>
    </xf>
    <xf numFmtId="177" fontId="43" fillId="5" borderId="0" xfId="0" applyNumberFormat="1" applyFont="1" applyFill="1" applyBorder="1" applyAlignment="1" applyProtection="1">
      <alignment horizontal="center"/>
      <protection locked="0"/>
    </xf>
    <xf numFmtId="49" fontId="42" fillId="6" borderId="0" xfId="0" applyNumberFormat="1" applyFont="1" applyFill="1" applyBorder="1" applyAlignment="1" applyProtection="1">
      <alignment horizontal="left" vertical="center" wrapText="1"/>
    </xf>
    <xf numFmtId="179" fontId="58" fillId="10" borderId="38" xfId="0" applyFont="1" applyFill="1" applyBorder="1" applyAlignment="1">
      <alignment horizontal="center" vertical="center" wrapText="1"/>
    </xf>
    <xf numFmtId="49" fontId="58" fillId="10" borderId="38" xfId="0" applyNumberFormat="1" applyFont="1" applyFill="1" applyBorder="1" applyAlignment="1">
      <alignment horizontal="center" vertical="center" wrapText="1"/>
    </xf>
    <xf numFmtId="1" fontId="58" fillId="10" borderId="38" xfId="1" applyNumberFormat="1" applyFont="1" applyFill="1" applyBorder="1" applyAlignment="1">
      <alignment horizontal="center" vertical="center" wrapText="1"/>
    </xf>
    <xf numFmtId="179" fontId="56" fillId="0" borderId="38" xfId="0" applyFont="1" applyFill="1" applyBorder="1" applyAlignment="1">
      <alignment horizontal="center" vertical="center" wrapText="1"/>
    </xf>
    <xf numFmtId="49" fontId="56" fillId="0" borderId="38" xfId="0" applyNumberFormat="1" applyFont="1" applyFill="1" applyBorder="1" applyAlignment="1">
      <alignment horizontal="center" vertical="center" wrapText="1"/>
    </xf>
    <xf numFmtId="14" fontId="56" fillId="0" borderId="38" xfId="0" applyNumberFormat="1" applyFont="1" applyFill="1" applyBorder="1" applyAlignment="1">
      <alignment horizontal="center" vertical="center" wrapText="1"/>
    </xf>
    <xf numFmtId="1" fontId="57" fillId="0" borderId="38" xfId="1" applyNumberFormat="1" applyFont="1" applyFill="1" applyBorder="1" applyAlignment="1">
      <alignment horizontal="center" vertical="center" wrapText="1"/>
    </xf>
    <xf numFmtId="1" fontId="56" fillId="0" borderId="38" xfId="1" applyNumberFormat="1" applyFont="1" applyFill="1" applyBorder="1" applyAlignment="1">
      <alignment horizontal="center" vertical="center" wrapText="1"/>
    </xf>
    <xf numFmtId="179" fontId="57" fillId="0" borderId="38" xfId="0" applyFont="1" applyFill="1" applyBorder="1" applyAlignment="1">
      <alignment horizontal="center" vertical="center" wrapText="1"/>
    </xf>
    <xf numFmtId="14" fontId="57" fillId="0" borderId="38" xfId="0" applyNumberFormat="1" applyFont="1" applyFill="1" applyBorder="1" applyAlignment="1">
      <alignment horizontal="center" vertical="center" wrapText="1"/>
    </xf>
    <xf numFmtId="179" fontId="59" fillId="0" borderId="38" xfId="0" applyFont="1" applyBorder="1" applyAlignment="1">
      <alignment horizontal="center" vertical="center" wrapText="1"/>
    </xf>
    <xf numFmtId="179" fontId="56" fillId="0" borderId="38" xfId="0" applyFont="1" applyBorder="1" applyAlignment="1">
      <alignment horizontal="center" vertical="center" wrapText="1"/>
    </xf>
  </cellXfs>
  <cellStyles count="6">
    <cellStyle name="Normal 1" xfId="5" xr:uid="{00000000-0005-0000-0000-000003000000}"/>
    <cellStyle name="Normal 2" xfId="3" xr:uid="{00000000-0005-0000-0000-000004000000}"/>
    <cellStyle name="Percent 2" xfId="4" xr:uid="{00000000-0005-0000-0000-000006000000}"/>
    <cellStyle name="百分比" xfId="2" builtinId="5"/>
    <cellStyle name="常规" xfId="0" builtinId="0"/>
    <cellStyle name="货币" xfId="1" builtinId="4"/>
  </cellStyles>
  <dxfs count="21">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66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checked="Checked" fmlaLink="$AT$1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350751</xdr:colOff>
      <xdr:row>0</xdr:row>
      <xdr:rowOff>104296</xdr:rowOff>
    </xdr:from>
    <xdr:to>
      <xdr:col>5</xdr:col>
      <xdr:colOff>316335</xdr:colOff>
      <xdr:row>3</xdr:row>
      <xdr:rowOff>69748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751" y="104296"/>
          <a:ext cx="2127759" cy="575052"/>
        </a:xfrm>
        <a:prstGeom prst="rect">
          <a:avLst/>
        </a:prstGeom>
      </xdr:spPr>
    </xdr:pic>
    <xdr:clientData/>
  </xdr:twoCellAnchor>
  <xdr:twoCellAnchor>
    <xdr:from>
      <xdr:col>28</xdr:col>
      <xdr:colOff>268942</xdr:colOff>
      <xdr:row>20</xdr:row>
      <xdr:rowOff>134472</xdr:rowOff>
    </xdr:from>
    <xdr:to>
      <xdr:col>40</xdr:col>
      <xdr:colOff>100853</xdr:colOff>
      <xdr:row>21</xdr:row>
      <xdr:rowOff>67236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812867" y="5839947"/>
          <a:ext cx="2251261" cy="208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t>账单送达和产品送达信息一致</a:t>
          </a:r>
          <a:endParaRPr lang="en-US" sz="1100"/>
        </a:p>
      </xdr:txBody>
    </xdr:sp>
    <xdr:clientData/>
  </xdr:twoCellAnchor>
  <xdr:twoCellAnchor>
    <xdr:from>
      <xdr:col>23</xdr:col>
      <xdr:colOff>67233</xdr:colOff>
      <xdr:row>20</xdr:row>
      <xdr:rowOff>100853</xdr:rowOff>
    </xdr:from>
    <xdr:to>
      <xdr:col>27</xdr:col>
      <xdr:colOff>179292</xdr:colOff>
      <xdr:row>21</xdr:row>
      <xdr:rowOff>44825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525183" y="5806328"/>
          <a:ext cx="1893234" cy="2201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t>发票名称与公司名称相同</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28575</xdr:colOff>
          <xdr:row>20</xdr:row>
          <xdr:rowOff>104775</xdr:rowOff>
        </xdr:from>
        <xdr:to>
          <xdr:col>23</xdr:col>
          <xdr:colOff>76200</xdr:colOff>
          <xdr:row>21</xdr:row>
          <xdr:rowOff>19050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295275</xdr:colOff>
          <xdr:row>20</xdr:row>
          <xdr:rowOff>104775</xdr:rowOff>
        </xdr:from>
        <xdr:to>
          <xdr:col>28</xdr:col>
          <xdr:colOff>314325</xdr:colOff>
          <xdr:row>21</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59999389629810485"/>
  </sheetPr>
  <dimension ref="A1:IK125"/>
  <sheetViews>
    <sheetView showGridLines="0" showZeros="0" view="pageBreakPreview" topLeftCell="A10" zoomScale="85" zoomScaleNormal="55" zoomScaleSheetLayoutView="85" workbookViewId="0">
      <selection activeCell="C29" sqref="C29:Q29"/>
    </sheetView>
  </sheetViews>
  <sheetFormatPr defaultColWidth="0" defaultRowHeight="11.1" customHeight="1" zeroHeight="1" outlineLevelRow="1"/>
  <cols>
    <col min="1" max="1" width="5.59765625" style="1" customWidth="1"/>
    <col min="2" max="2" width="18.265625" style="3" customWidth="1"/>
    <col min="3" max="5" width="2.86328125" style="3" customWidth="1"/>
    <col min="6" max="6" width="8.59765625" style="3" customWidth="1"/>
    <col min="7" max="11" width="2.86328125" style="3" customWidth="1"/>
    <col min="12" max="12" width="8.265625" style="3" customWidth="1"/>
    <col min="13" max="13" width="5.3984375" style="3" customWidth="1"/>
    <col min="14" max="14" width="5.265625" style="3" customWidth="1"/>
    <col min="15" max="15" width="5.73046875" style="3" customWidth="1"/>
    <col min="16" max="16" width="4.59765625" style="3" customWidth="1"/>
    <col min="17" max="18" width="2.86328125" style="3" customWidth="1"/>
    <col min="19" max="19" width="2.73046875" style="3" customWidth="1"/>
    <col min="20" max="20" width="0.86328125" style="3" hidden="1" customWidth="1"/>
    <col min="21" max="21" width="1.265625" style="3" customWidth="1"/>
    <col min="22" max="22" width="1" style="3" customWidth="1"/>
    <col min="23" max="23" width="1.59765625" style="3" customWidth="1"/>
    <col min="24" max="24" width="15.86328125" style="3" customWidth="1"/>
    <col min="25" max="25" width="4.1328125" style="3" customWidth="1"/>
    <col min="26" max="26" width="5.1328125" style="3" customWidth="1"/>
    <col min="27" max="27" width="1.59765625" style="3" customWidth="1"/>
    <col min="28" max="28" width="4.59765625" style="3" customWidth="1"/>
    <col min="29" max="29" width="9.1328125" style="3" customWidth="1"/>
    <col min="30" max="30" width="4" style="3" customWidth="1"/>
    <col min="31" max="31" width="4.59765625" style="3" customWidth="1"/>
    <col min="32" max="32" width="1.73046875" style="3" customWidth="1"/>
    <col min="33" max="33" width="2.59765625" style="3" customWidth="1"/>
    <col min="34" max="34" width="1.73046875" style="3" customWidth="1"/>
    <col min="35" max="35" width="1.59765625" style="3" customWidth="1"/>
    <col min="36" max="36" width="1" style="3" customWidth="1"/>
    <col min="37" max="37" width="1.265625" style="3" customWidth="1"/>
    <col min="38" max="38" width="1.73046875" style="3" customWidth="1"/>
    <col min="39" max="39" width="4" style="3" customWidth="1"/>
    <col min="40" max="40" width="3" style="3" customWidth="1"/>
    <col min="41" max="42" width="8.73046875" style="3" customWidth="1"/>
    <col min="43" max="43" width="3.1328125" style="3" customWidth="1"/>
    <col min="44" max="44" width="3.73046875" style="3" customWidth="1"/>
    <col min="45" max="45" width="2.59765625" style="3" customWidth="1"/>
    <col min="46" max="46" width="17.86328125" style="1" hidden="1" customWidth="1"/>
    <col min="47" max="16384" width="9.1328125" style="2" hidden="1"/>
  </cols>
  <sheetData>
    <row r="1" spans="1:52" s="34" customFormat="1" ht="24" customHeight="1">
      <c r="A1" s="32"/>
      <c r="C1" s="33"/>
      <c r="D1" s="33"/>
      <c r="E1" s="33"/>
      <c r="G1" s="336" t="s">
        <v>13</v>
      </c>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8" t="s">
        <v>8</v>
      </c>
      <c r="AG1" s="338"/>
      <c r="AH1" s="338"/>
      <c r="AI1" s="338"/>
      <c r="AJ1" s="338"/>
      <c r="AK1" s="338"/>
      <c r="AL1" s="338"/>
      <c r="AM1" s="338"/>
      <c r="AN1" s="338"/>
      <c r="AO1" s="338"/>
      <c r="AP1" s="338"/>
      <c r="AQ1" s="338"/>
      <c r="AR1" s="15"/>
      <c r="AS1" s="15"/>
      <c r="AT1" s="32"/>
    </row>
    <row r="2" spans="1:52" s="34" customFormat="1" ht="13.5" customHeight="1">
      <c r="A2" s="32"/>
      <c r="B2" s="33"/>
      <c r="C2" s="33"/>
      <c r="D2" s="33"/>
      <c r="E2" s="33"/>
      <c r="F2" s="33"/>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9" t="s">
        <v>9</v>
      </c>
      <c r="AG2" s="340"/>
      <c r="AH2" s="340"/>
      <c r="AI2" s="340"/>
      <c r="AJ2" s="340"/>
      <c r="AK2" s="340"/>
      <c r="AL2" s="340"/>
      <c r="AM2" s="340"/>
      <c r="AN2" s="340"/>
      <c r="AO2" s="340"/>
      <c r="AP2" s="340"/>
      <c r="AQ2" s="340"/>
      <c r="AR2" s="15"/>
      <c r="AS2" s="15"/>
      <c r="AT2" s="32"/>
    </row>
    <row r="3" spans="1:52" s="34" customFormat="1" ht="11.1" customHeight="1">
      <c r="A3" s="32"/>
      <c r="B3" s="33"/>
      <c r="C3" s="33"/>
      <c r="D3" s="33"/>
      <c r="E3" s="33"/>
      <c r="F3" s="33"/>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9" t="s">
        <v>10</v>
      </c>
      <c r="AG3" s="340"/>
      <c r="AH3" s="340"/>
      <c r="AI3" s="340"/>
      <c r="AJ3" s="340"/>
      <c r="AK3" s="340"/>
      <c r="AL3" s="340"/>
      <c r="AM3" s="340"/>
      <c r="AN3" s="340"/>
      <c r="AO3" s="340"/>
      <c r="AP3" s="340"/>
      <c r="AQ3" s="340"/>
      <c r="AR3" s="15"/>
      <c r="AS3" s="15"/>
      <c r="AT3" s="32"/>
    </row>
    <row r="4" spans="1:52" s="34" customFormat="1" ht="13.5" customHeight="1">
      <c r="A4" s="32"/>
      <c r="B4" s="33"/>
      <c r="C4" s="33"/>
      <c r="D4" s="33"/>
      <c r="E4" s="33"/>
      <c r="F4" s="33"/>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41" t="s">
        <v>11</v>
      </c>
      <c r="AG4" s="342"/>
      <c r="AH4" s="342"/>
      <c r="AI4" s="342"/>
      <c r="AJ4" s="342"/>
      <c r="AK4" s="342"/>
      <c r="AL4" s="342"/>
      <c r="AM4" s="342"/>
      <c r="AN4" s="342"/>
      <c r="AO4" s="342"/>
      <c r="AP4" s="342"/>
      <c r="AQ4" s="342"/>
      <c r="AR4" s="15"/>
      <c r="AS4" s="15"/>
      <c r="AT4" s="32"/>
    </row>
    <row r="5" spans="1:52" ht="12" customHeight="1">
      <c r="A5" s="343"/>
      <c r="B5" s="71"/>
      <c r="C5" s="71"/>
      <c r="D5" s="71"/>
      <c r="E5" s="71"/>
      <c r="F5" s="71"/>
      <c r="G5" s="71"/>
      <c r="H5" s="71"/>
      <c r="I5" s="71"/>
      <c r="J5" s="57"/>
      <c r="K5" s="57"/>
      <c r="L5" s="72"/>
      <c r="M5" s="72"/>
      <c r="N5" s="72"/>
      <c r="O5" s="72"/>
      <c r="P5" s="72"/>
      <c r="Q5" s="72"/>
      <c r="R5" s="72"/>
      <c r="S5" s="72"/>
      <c r="T5" s="72"/>
      <c r="U5" s="72"/>
      <c r="V5" s="72"/>
      <c r="W5" s="57"/>
      <c r="X5" s="72"/>
      <c r="Y5" s="72"/>
      <c r="Z5" s="72"/>
      <c r="AA5" s="72"/>
      <c r="AB5" s="72"/>
      <c r="AC5" s="72"/>
      <c r="AD5" s="72"/>
      <c r="AE5" s="57"/>
      <c r="AF5" s="344"/>
      <c r="AG5" s="344"/>
      <c r="AH5" s="344"/>
      <c r="AI5" s="344"/>
      <c r="AJ5" s="344"/>
      <c r="AK5" s="344"/>
      <c r="AL5" s="345"/>
      <c r="AM5" s="346"/>
      <c r="AN5" s="346"/>
      <c r="AO5" s="346"/>
      <c r="AP5" s="346"/>
      <c r="AQ5" s="346"/>
      <c r="AR5" s="57"/>
      <c r="AS5" s="57"/>
    </row>
    <row r="6" spans="1:52" s="104" customFormat="1" ht="19.5" customHeight="1">
      <c r="A6" s="343"/>
      <c r="B6" s="347" t="s">
        <v>34</v>
      </c>
      <c r="C6" s="347"/>
      <c r="D6" s="347"/>
      <c r="E6" s="347"/>
      <c r="F6" s="348"/>
      <c r="G6" s="348"/>
      <c r="H6" s="348"/>
      <c r="I6" s="348"/>
      <c r="J6" s="348"/>
      <c r="K6" s="348"/>
      <c r="L6" s="348"/>
      <c r="M6" s="127"/>
      <c r="N6" s="128"/>
      <c r="O6" s="128"/>
      <c r="P6" s="128"/>
      <c r="Q6" s="129"/>
      <c r="R6" s="129"/>
      <c r="S6" s="102"/>
      <c r="T6" s="102"/>
      <c r="U6" s="102"/>
      <c r="V6" s="130"/>
      <c r="W6" s="349" t="s">
        <v>35</v>
      </c>
      <c r="X6" s="349"/>
      <c r="Y6" s="349"/>
      <c r="Z6" s="349"/>
      <c r="AA6" s="349"/>
      <c r="AB6" s="349"/>
      <c r="AC6" s="349"/>
      <c r="AD6" s="349"/>
      <c r="AE6" s="349"/>
      <c r="AF6" s="349"/>
      <c r="AG6" s="349"/>
      <c r="AH6" s="349"/>
      <c r="AI6" s="349"/>
      <c r="AJ6" s="349"/>
      <c r="AK6" s="349"/>
      <c r="AL6" s="131"/>
      <c r="AM6" s="131"/>
      <c r="AN6" s="131"/>
      <c r="AO6" s="131"/>
      <c r="AP6" s="131"/>
      <c r="AQ6" s="131"/>
      <c r="AR6" s="131"/>
      <c r="AS6" s="103"/>
      <c r="AT6" s="1"/>
    </row>
    <row r="7" spans="1:52" s="104" customFormat="1" ht="8.25" customHeight="1">
      <c r="A7" s="196"/>
      <c r="B7" s="99"/>
      <c r="C7" s="100"/>
      <c r="D7" s="100"/>
      <c r="E7" s="100"/>
      <c r="F7" s="105"/>
      <c r="G7" s="105"/>
      <c r="H7" s="105"/>
      <c r="I7" s="105"/>
      <c r="J7" s="105"/>
      <c r="K7" s="105"/>
      <c r="L7" s="105"/>
      <c r="M7" s="101"/>
      <c r="N7" s="100"/>
      <c r="O7" s="100"/>
      <c r="P7" s="100"/>
      <c r="Q7" s="102"/>
      <c r="R7" s="102"/>
      <c r="S7" s="102"/>
      <c r="T7" s="102"/>
      <c r="U7" s="102"/>
      <c r="V7" s="102"/>
      <c r="W7" s="106"/>
      <c r="X7" s="106"/>
      <c r="Y7" s="106"/>
      <c r="Z7" s="106"/>
      <c r="AA7" s="106"/>
      <c r="AB7" s="106"/>
      <c r="AC7" s="106"/>
      <c r="AD7" s="106"/>
      <c r="AE7" s="106"/>
      <c r="AF7" s="106"/>
      <c r="AG7" s="106"/>
      <c r="AH7" s="106"/>
      <c r="AI7" s="106"/>
      <c r="AJ7" s="106"/>
      <c r="AK7" s="106"/>
      <c r="AL7" s="103"/>
      <c r="AM7" s="103"/>
      <c r="AN7" s="103"/>
      <c r="AO7" s="103"/>
      <c r="AP7" s="103"/>
      <c r="AQ7" s="103"/>
      <c r="AR7" s="103"/>
      <c r="AS7" s="103"/>
      <c r="AT7" s="1"/>
    </row>
    <row r="8" spans="1:52" s="113" customFormat="1" ht="28.5" customHeight="1">
      <c r="A8" s="107"/>
      <c r="B8" s="317" t="s">
        <v>14</v>
      </c>
      <c r="C8" s="318"/>
      <c r="D8" s="318"/>
      <c r="E8" s="318"/>
      <c r="F8" s="319" t="s">
        <v>24</v>
      </c>
      <c r="G8" s="319"/>
      <c r="H8" s="319"/>
      <c r="I8" s="319"/>
      <c r="J8" s="319"/>
      <c r="K8" s="319"/>
      <c r="L8" s="319"/>
      <c r="M8" s="319"/>
      <c r="N8" s="319"/>
      <c r="O8" s="319"/>
      <c r="P8" s="319"/>
      <c r="Q8" s="319"/>
      <c r="R8" s="320"/>
      <c r="S8" s="108"/>
      <c r="T8" s="109"/>
      <c r="U8" s="109"/>
      <c r="V8" s="321" t="s">
        <v>14</v>
      </c>
      <c r="W8" s="322"/>
      <c r="X8" s="322"/>
      <c r="Y8" s="322"/>
      <c r="Z8" s="322"/>
      <c r="AA8" s="159"/>
      <c r="AB8" s="323" t="str">
        <f>IF($AT$19=TRUE,F8,"")</f>
        <v>样本</v>
      </c>
      <c r="AC8" s="323"/>
      <c r="AD8" s="323"/>
      <c r="AE8" s="323"/>
      <c r="AF8" s="323"/>
      <c r="AG8" s="323"/>
      <c r="AH8" s="323"/>
      <c r="AI8" s="323"/>
      <c r="AJ8" s="323"/>
      <c r="AK8" s="323"/>
      <c r="AL8" s="323"/>
      <c r="AM8" s="323"/>
      <c r="AN8" s="323"/>
      <c r="AO8" s="323"/>
      <c r="AP8" s="323"/>
      <c r="AQ8" s="323"/>
      <c r="AR8" s="324"/>
      <c r="AS8" s="111"/>
      <c r="AT8" s="112"/>
    </row>
    <row r="9" spans="1:52" s="113" customFormat="1" ht="24.75" customHeight="1">
      <c r="A9" s="107"/>
      <c r="B9" s="325" t="s">
        <v>22</v>
      </c>
      <c r="C9" s="326"/>
      <c r="D9" s="326"/>
      <c r="E9" s="326"/>
      <c r="F9" s="327" t="s">
        <v>25</v>
      </c>
      <c r="G9" s="327"/>
      <c r="H9" s="327"/>
      <c r="I9" s="327"/>
      <c r="J9" s="327"/>
      <c r="K9" s="327"/>
      <c r="L9" s="327"/>
      <c r="M9" s="327"/>
      <c r="N9" s="327"/>
      <c r="O9" s="327"/>
      <c r="P9" s="327"/>
      <c r="Q9" s="327"/>
      <c r="R9" s="328"/>
      <c r="S9" s="108"/>
      <c r="T9" s="114"/>
      <c r="U9" s="114"/>
      <c r="V9" s="325" t="s">
        <v>22</v>
      </c>
      <c r="W9" s="326"/>
      <c r="X9" s="326"/>
      <c r="Y9" s="326"/>
      <c r="Z9" s="326"/>
      <c r="AA9" s="120"/>
      <c r="AB9" s="329" t="str">
        <f>IF($AT$19=TRUE,F9,"")</f>
        <v>Sample</v>
      </c>
      <c r="AC9" s="329"/>
      <c r="AD9" s="329"/>
      <c r="AE9" s="329"/>
      <c r="AF9" s="329"/>
      <c r="AG9" s="329"/>
      <c r="AH9" s="329"/>
      <c r="AI9" s="329"/>
      <c r="AJ9" s="329"/>
      <c r="AK9" s="329"/>
      <c r="AL9" s="329"/>
      <c r="AM9" s="329"/>
      <c r="AN9" s="329"/>
      <c r="AO9" s="329"/>
      <c r="AP9" s="329"/>
      <c r="AQ9" s="329"/>
      <c r="AR9" s="330"/>
      <c r="AS9" s="111"/>
      <c r="AT9" s="112"/>
      <c r="AZ9" s="113" t="e">
        <f>coun</f>
        <v>#NAME?</v>
      </c>
    </row>
    <row r="10" spans="1:52" s="113" customFormat="1" ht="14.25">
      <c r="A10" s="107"/>
      <c r="B10" s="119"/>
      <c r="C10" s="119"/>
      <c r="D10" s="119"/>
      <c r="E10" s="119"/>
      <c r="F10" s="117"/>
      <c r="G10" s="117"/>
      <c r="H10" s="117"/>
      <c r="I10" s="117"/>
      <c r="J10" s="117"/>
      <c r="K10" s="117"/>
      <c r="L10" s="117"/>
      <c r="M10" s="117"/>
      <c r="N10" s="117"/>
      <c r="O10" s="117"/>
      <c r="P10" s="117"/>
      <c r="Q10" s="117"/>
      <c r="R10" s="117"/>
      <c r="S10" s="108"/>
      <c r="T10" s="114"/>
      <c r="U10" s="114"/>
      <c r="V10" s="114"/>
      <c r="W10" s="110"/>
      <c r="X10" s="110"/>
      <c r="Y10" s="118"/>
      <c r="Z10" s="118"/>
      <c r="AA10" s="118"/>
      <c r="AB10" s="137"/>
      <c r="AC10" s="137"/>
      <c r="AD10" s="137"/>
      <c r="AE10" s="137"/>
      <c r="AF10" s="137"/>
      <c r="AG10" s="137"/>
      <c r="AH10" s="137"/>
      <c r="AI10" s="137"/>
      <c r="AJ10" s="137"/>
      <c r="AK10" s="137"/>
      <c r="AL10" s="137"/>
      <c r="AM10" s="137"/>
      <c r="AN10" s="137"/>
      <c r="AO10" s="137"/>
      <c r="AP10" s="137"/>
      <c r="AQ10" s="137"/>
      <c r="AR10" s="138"/>
      <c r="AS10" s="111"/>
      <c r="AT10" s="112"/>
    </row>
    <row r="11" spans="1:52" s="113" customFormat="1" ht="37.5" customHeight="1">
      <c r="A11" s="115"/>
      <c r="B11" s="331" t="s">
        <v>15</v>
      </c>
      <c r="C11" s="332"/>
      <c r="D11" s="332"/>
      <c r="E11" s="153"/>
      <c r="F11" s="333" t="s">
        <v>24</v>
      </c>
      <c r="G11" s="333"/>
      <c r="H11" s="333"/>
      <c r="I11" s="333"/>
      <c r="J11" s="333"/>
      <c r="K11" s="333"/>
      <c r="L11" s="333"/>
      <c r="M11" s="333"/>
      <c r="N11" s="333"/>
      <c r="O11" s="333"/>
      <c r="P11" s="333"/>
      <c r="Q11" s="333"/>
      <c r="R11" s="334"/>
      <c r="S11" s="116"/>
      <c r="T11" s="114"/>
      <c r="U11" s="114"/>
      <c r="V11" s="331" t="s">
        <v>15</v>
      </c>
      <c r="W11" s="332"/>
      <c r="X11" s="332"/>
      <c r="Y11" s="160"/>
      <c r="Z11" s="160"/>
      <c r="AA11" s="160"/>
      <c r="AB11" s="335" t="str">
        <f t="shared" ref="AB11:AB18" si="0">IF($AT$19=TRUE,F11,"")</f>
        <v>样本</v>
      </c>
      <c r="AC11" s="335"/>
      <c r="AD11" s="335"/>
      <c r="AE11" s="335"/>
      <c r="AF11" s="335"/>
      <c r="AG11" s="335"/>
      <c r="AH11" s="335"/>
      <c r="AI11" s="335"/>
      <c r="AJ11" s="335"/>
      <c r="AK11" s="335"/>
      <c r="AL11" s="335"/>
      <c r="AM11" s="335"/>
      <c r="AN11" s="335"/>
      <c r="AO11" s="335"/>
      <c r="AP11" s="335"/>
      <c r="AQ11" s="335"/>
      <c r="AR11" s="161"/>
      <c r="AS11" s="111"/>
      <c r="AT11" s="112"/>
    </row>
    <row r="12" spans="1:52" s="113" customFormat="1" ht="33" customHeight="1">
      <c r="A12" s="107"/>
      <c r="B12" s="299" t="s">
        <v>16</v>
      </c>
      <c r="C12" s="300"/>
      <c r="D12" s="300"/>
      <c r="E12" s="154"/>
      <c r="F12" s="301" t="s">
        <v>24</v>
      </c>
      <c r="G12" s="301"/>
      <c r="H12" s="301"/>
      <c r="I12" s="301"/>
      <c r="J12" s="301"/>
      <c r="K12" s="301"/>
      <c r="L12" s="301"/>
      <c r="M12" s="301"/>
      <c r="N12" s="301"/>
      <c r="O12" s="301"/>
      <c r="P12" s="301"/>
      <c r="Q12" s="301"/>
      <c r="R12" s="302"/>
      <c r="S12" s="116"/>
      <c r="T12" s="109"/>
      <c r="U12" s="109"/>
      <c r="V12" s="286" t="s">
        <v>16</v>
      </c>
      <c r="W12" s="287"/>
      <c r="X12" s="287"/>
      <c r="Y12" s="303"/>
      <c r="Z12" s="303"/>
      <c r="AA12" s="303"/>
      <c r="AB12" s="304" t="str">
        <f t="shared" si="0"/>
        <v>样本</v>
      </c>
      <c r="AC12" s="304"/>
      <c r="AD12" s="304"/>
      <c r="AE12" s="304"/>
      <c r="AF12" s="304"/>
      <c r="AG12" s="304"/>
      <c r="AH12" s="304"/>
      <c r="AI12" s="304"/>
      <c r="AJ12" s="304"/>
      <c r="AK12" s="304"/>
      <c r="AL12" s="304"/>
      <c r="AM12" s="304"/>
      <c r="AN12" s="304"/>
      <c r="AO12" s="304"/>
      <c r="AP12" s="304"/>
      <c r="AQ12" s="304"/>
      <c r="AR12" s="162"/>
      <c r="AS12" s="111"/>
      <c r="AT12" s="112"/>
    </row>
    <row r="13" spans="1:52" s="113" customFormat="1" ht="36" customHeight="1">
      <c r="A13" s="107"/>
      <c r="B13" s="286" t="s">
        <v>17</v>
      </c>
      <c r="C13" s="287"/>
      <c r="D13" s="287"/>
      <c r="E13" s="155"/>
      <c r="F13" s="311" t="s">
        <v>25</v>
      </c>
      <c r="G13" s="311"/>
      <c r="H13" s="311"/>
      <c r="I13" s="311"/>
      <c r="J13" s="311"/>
      <c r="K13" s="311"/>
      <c r="L13" s="311"/>
      <c r="M13" s="311"/>
      <c r="N13" s="311"/>
      <c r="O13" s="311"/>
      <c r="P13" s="311"/>
      <c r="Q13" s="311"/>
      <c r="R13" s="312"/>
      <c r="S13" s="116"/>
      <c r="T13" s="109"/>
      <c r="U13" s="109"/>
      <c r="V13" s="286" t="s">
        <v>17</v>
      </c>
      <c r="W13" s="287"/>
      <c r="X13" s="287"/>
      <c r="Y13" s="195"/>
      <c r="Z13" s="195"/>
      <c r="AA13" s="195"/>
      <c r="AB13" s="313" t="str">
        <f t="shared" si="0"/>
        <v>Sample</v>
      </c>
      <c r="AC13" s="313"/>
      <c r="AD13" s="313"/>
      <c r="AE13" s="313"/>
      <c r="AF13" s="313"/>
      <c r="AG13" s="313"/>
      <c r="AH13" s="313"/>
      <c r="AI13" s="313"/>
      <c r="AJ13" s="313"/>
      <c r="AK13" s="313"/>
      <c r="AL13" s="313"/>
      <c r="AM13" s="313"/>
      <c r="AN13" s="313"/>
      <c r="AO13" s="313"/>
      <c r="AP13" s="313"/>
      <c r="AQ13" s="313"/>
      <c r="AR13" s="162"/>
      <c r="AS13" s="111"/>
      <c r="AT13" s="112"/>
    </row>
    <row r="14" spans="1:52" s="113" customFormat="1" ht="32.25" customHeight="1">
      <c r="A14" s="115"/>
      <c r="B14" s="156" t="s">
        <v>21</v>
      </c>
      <c r="C14" s="186"/>
      <c r="D14" s="186"/>
      <c r="E14" s="186"/>
      <c r="F14" s="314" t="s">
        <v>24</v>
      </c>
      <c r="G14" s="314"/>
      <c r="H14" s="314"/>
      <c r="I14" s="314"/>
      <c r="J14" s="314"/>
      <c r="K14" s="314"/>
      <c r="L14" s="314"/>
      <c r="M14" s="314"/>
      <c r="N14" s="314"/>
      <c r="O14" s="314"/>
      <c r="P14" s="314"/>
      <c r="Q14" s="314"/>
      <c r="R14" s="315"/>
      <c r="S14" s="116"/>
      <c r="T14" s="114"/>
      <c r="U14" s="114"/>
      <c r="V14" s="286" t="s">
        <v>21</v>
      </c>
      <c r="W14" s="287"/>
      <c r="X14" s="287"/>
      <c r="Y14" s="287"/>
      <c r="Z14" s="168"/>
      <c r="AA14" s="168"/>
      <c r="AB14" s="316" t="str">
        <f t="shared" si="0"/>
        <v>样本</v>
      </c>
      <c r="AC14" s="316"/>
      <c r="AD14" s="316"/>
      <c r="AE14" s="316"/>
      <c r="AF14" s="316"/>
      <c r="AG14" s="316"/>
      <c r="AH14" s="316"/>
      <c r="AI14" s="316"/>
      <c r="AJ14" s="316"/>
      <c r="AK14" s="316"/>
      <c r="AL14" s="316"/>
      <c r="AM14" s="316"/>
      <c r="AN14" s="316"/>
      <c r="AO14" s="316"/>
      <c r="AP14" s="316"/>
      <c r="AQ14" s="316"/>
      <c r="AR14" s="164"/>
      <c r="AS14" s="111"/>
      <c r="AT14" s="112"/>
    </row>
    <row r="15" spans="1:52" s="113" customFormat="1" ht="30" customHeight="1">
      <c r="A15" s="107"/>
      <c r="B15" s="157" t="s">
        <v>23</v>
      </c>
      <c r="C15" s="155"/>
      <c r="D15" s="155"/>
      <c r="E15" s="155"/>
      <c r="F15" s="305" t="s">
        <v>25</v>
      </c>
      <c r="G15" s="305"/>
      <c r="H15" s="305"/>
      <c r="I15" s="305"/>
      <c r="J15" s="305"/>
      <c r="K15" s="305"/>
      <c r="L15" s="305"/>
      <c r="M15" s="305"/>
      <c r="N15" s="305"/>
      <c r="O15" s="305"/>
      <c r="P15" s="305"/>
      <c r="Q15" s="305"/>
      <c r="R15" s="306"/>
      <c r="S15" s="116"/>
      <c r="T15" s="109"/>
      <c r="U15" s="109"/>
      <c r="V15" s="286" t="s">
        <v>23</v>
      </c>
      <c r="W15" s="287"/>
      <c r="X15" s="287"/>
      <c r="Y15" s="287"/>
      <c r="Z15" s="287"/>
      <c r="AA15" s="287"/>
      <c r="AB15" s="307" t="str">
        <f t="shared" si="0"/>
        <v>Sample</v>
      </c>
      <c r="AC15" s="307"/>
      <c r="AD15" s="307"/>
      <c r="AE15" s="307"/>
      <c r="AF15" s="307"/>
      <c r="AG15" s="307"/>
      <c r="AH15" s="307"/>
      <c r="AI15" s="307"/>
      <c r="AJ15" s="307"/>
      <c r="AK15" s="307"/>
      <c r="AL15" s="307"/>
      <c r="AM15" s="307"/>
      <c r="AN15" s="307"/>
      <c r="AO15" s="307"/>
      <c r="AP15" s="307"/>
      <c r="AQ15" s="307"/>
      <c r="AR15" s="162"/>
      <c r="AS15" s="111"/>
      <c r="AT15" s="112"/>
    </row>
    <row r="16" spans="1:52" s="113" customFormat="1" ht="26.25" customHeight="1">
      <c r="A16" s="115"/>
      <c r="B16" s="299" t="s">
        <v>18</v>
      </c>
      <c r="C16" s="300"/>
      <c r="D16" s="300"/>
      <c r="E16" s="186"/>
      <c r="F16" s="308">
        <v>1000028</v>
      </c>
      <c r="G16" s="308"/>
      <c r="H16" s="308"/>
      <c r="I16" s="308"/>
      <c r="J16" s="308"/>
      <c r="K16" s="308"/>
      <c r="L16" s="308"/>
      <c r="M16" s="308"/>
      <c r="N16" s="308"/>
      <c r="O16" s="308"/>
      <c r="P16" s="308"/>
      <c r="Q16" s="308"/>
      <c r="R16" s="309"/>
      <c r="S16" s="116"/>
      <c r="T16" s="114"/>
      <c r="U16" s="114"/>
      <c r="V16" s="286" t="s">
        <v>18</v>
      </c>
      <c r="W16" s="287"/>
      <c r="X16" s="287"/>
      <c r="Y16" s="163"/>
      <c r="Z16" s="163"/>
      <c r="AA16" s="163"/>
      <c r="AB16" s="310">
        <f t="shared" si="0"/>
        <v>1000028</v>
      </c>
      <c r="AC16" s="310"/>
      <c r="AD16" s="310"/>
      <c r="AE16" s="310"/>
      <c r="AF16" s="310"/>
      <c r="AG16" s="310"/>
      <c r="AH16" s="310"/>
      <c r="AI16" s="310"/>
      <c r="AJ16" s="310"/>
      <c r="AK16" s="310"/>
      <c r="AL16" s="310"/>
      <c r="AM16" s="310"/>
      <c r="AN16" s="310"/>
      <c r="AO16" s="310"/>
      <c r="AP16" s="310"/>
      <c r="AQ16" s="310"/>
      <c r="AR16" s="164"/>
      <c r="AS16" s="111"/>
      <c r="AT16" s="112"/>
    </row>
    <row r="17" spans="1:52" s="113" customFormat="1" ht="27" customHeight="1">
      <c r="A17" s="107"/>
      <c r="B17" s="286" t="s">
        <v>19</v>
      </c>
      <c r="C17" s="287"/>
      <c r="D17" s="287"/>
      <c r="E17" s="155"/>
      <c r="F17" s="288" t="s">
        <v>24</v>
      </c>
      <c r="G17" s="288"/>
      <c r="H17" s="288"/>
      <c r="I17" s="288"/>
      <c r="J17" s="288"/>
      <c r="K17" s="288"/>
      <c r="L17" s="288"/>
      <c r="M17" s="288"/>
      <c r="N17" s="288"/>
      <c r="O17" s="288"/>
      <c r="P17" s="288"/>
      <c r="Q17" s="288"/>
      <c r="R17" s="289"/>
      <c r="S17" s="116"/>
      <c r="T17" s="116"/>
      <c r="U17" s="116"/>
      <c r="V17" s="286" t="s">
        <v>19</v>
      </c>
      <c r="W17" s="287"/>
      <c r="X17" s="287"/>
      <c r="Y17" s="290"/>
      <c r="Z17" s="290"/>
      <c r="AA17" s="290"/>
      <c r="AB17" s="291" t="str">
        <f t="shared" si="0"/>
        <v>样本</v>
      </c>
      <c r="AC17" s="291"/>
      <c r="AD17" s="291"/>
      <c r="AE17" s="291"/>
      <c r="AF17" s="291"/>
      <c r="AG17" s="291"/>
      <c r="AH17" s="291"/>
      <c r="AI17" s="291"/>
      <c r="AJ17" s="291"/>
      <c r="AK17" s="291"/>
      <c r="AL17" s="291"/>
      <c r="AM17" s="291"/>
      <c r="AN17" s="291"/>
      <c r="AO17" s="291"/>
      <c r="AP17" s="291"/>
      <c r="AQ17" s="291"/>
      <c r="AR17" s="165"/>
      <c r="AS17" s="111"/>
      <c r="AT17" s="112"/>
    </row>
    <row r="18" spans="1:52" s="113" customFormat="1" ht="26.25" customHeight="1">
      <c r="A18" s="107"/>
      <c r="B18" s="292" t="s">
        <v>20</v>
      </c>
      <c r="C18" s="293"/>
      <c r="D18" s="293"/>
      <c r="E18" s="158"/>
      <c r="F18" s="294" t="s">
        <v>24</v>
      </c>
      <c r="G18" s="294"/>
      <c r="H18" s="294"/>
      <c r="I18" s="294"/>
      <c r="J18" s="294"/>
      <c r="K18" s="294"/>
      <c r="L18" s="294"/>
      <c r="M18" s="294"/>
      <c r="N18" s="294"/>
      <c r="O18" s="294"/>
      <c r="P18" s="294"/>
      <c r="Q18" s="294"/>
      <c r="R18" s="295"/>
      <c r="S18" s="116"/>
      <c r="T18" s="116"/>
      <c r="U18" s="116"/>
      <c r="V18" s="296" t="s">
        <v>20</v>
      </c>
      <c r="W18" s="297"/>
      <c r="X18" s="297"/>
      <c r="Y18" s="166"/>
      <c r="Z18" s="166"/>
      <c r="AA18" s="166"/>
      <c r="AB18" s="298" t="str">
        <f t="shared" si="0"/>
        <v>样本</v>
      </c>
      <c r="AC18" s="298"/>
      <c r="AD18" s="298"/>
      <c r="AE18" s="298"/>
      <c r="AF18" s="298"/>
      <c r="AG18" s="298"/>
      <c r="AH18" s="298"/>
      <c r="AI18" s="298"/>
      <c r="AJ18" s="298"/>
      <c r="AK18" s="298"/>
      <c r="AL18" s="298"/>
      <c r="AM18" s="298"/>
      <c r="AN18" s="298"/>
      <c r="AO18" s="298"/>
      <c r="AP18" s="298"/>
      <c r="AQ18" s="298"/>
      <c r="AR18" s="167"/>
      <c r="AS18" s="111"/>
      <c r="AT18" s="112"/>
    </row>
    <row r="19" spans="1:52" ht="11.1" customHeight="1">
      <c r="A19" s="73"/>
      <c r="B19" s="60"/>
      <c r="C19" s="61"/>
      <c r="D19" s="61"/>
      <c r="E19" s="61"/>
      <c r="F19" s="96"/>
      <c r="G19" s="97"/>
      <c r="H19" s="97"/>
      <c r="I19" s="97"/>
      <c r="J19" s="97"/>
      <c r="K19" s="98"/>
      <c r="L19" s="98"/>
      <c r="M19" s="98"/>
      <c r="N19" s="98"/>
      <c r="O19" s="98"/>
      <c r="P19" s="98"/>
      <c r="Q19" s="98"/>
      <c r="R19" s="98"/>
      <c r="S19" s="59"/>
      <c r="T19" s="62"/>
      <c r="U19" s="62"/>
      <c r="V19" s="59"/>
      <c r="W19" s="58"/>
      <c r="X19" s="63"/>
      <c r="Y19" s="63"/>
      <c r="Z19" s="63"/>
      <c r="AA19" s="63"/>
      <c r="AB19" s="150"/>
      <c r="AC19" s="150"/>
      <c r="AD19" s="150"/>
      <c r="AE19" s="150"/>
      <c r="AF19" s="150"/>
      <c r="AG19" s="150"/>
      <c r="AH19" s="150"/>
      <c r="AI19" s="150"/>
      <c r="AJ19" s="150"/>
      <c r="AK19" s="150"/>
      <c r="AL19" s="150"/>
      <c r="AM19" s="150"/>
      <c r="AN19" s="150"/>
      <c r="AO19" s="151"/>
      <c r="AP19" s="151"/>
      <c r="AQ19" s="152"/>
      <c r="AR19" s="152"/>
      <c r="AS19" s="65"/>
      <c r="AT19" s="1" t="b">
        <v>1</v>
      </c>
    </row>
    <row r="20" spans="1:52" ht="21" customHeight="1">
      <c r="A20" s="73"/>
      <c r="B20" s="175" t="s">
        <v>6</v>
      </c>
      <c r="C20" s="176"/>
      <c r="D20" s="177"/>
      <c r="E20" s="177"/>
      <c r="F20" s="280" t="s">
        <v>54</v>
      </c>
      <c r="G20" s="280"/>
      <c r="H20" s="280"/>
      <c r="I20" s="280"/>
      <c r="J20" s="280"/>
      <c r="K20" s="280"/>
      <c r="L20" s="185"/>
      <c r="M20" s="178"/>
      <c r="N20" s="178"/>
      <c r="O20" s="178"/>
      <c r="P20" s="178"/>
      <c r="Q20" s="178"/>
      <c r="R20" s="179"/>
      <c r="S20" s="62"/>
      <c r="T20" s="62"/>
      <c r="U20" s="62"/>
      <c r="V20" s="281" t="s">
        <v>12</v>
      </c>
      <c r="W20" s="281"/>
      <c r="X20" s="281"/>
      <c r="Y20" s="281"/>
      <c r="Z20" s="282" t="str">
        <f>IF(AT24=TRUE,F8,"")</f>
        <v>样本</v>
      </c>
      <c r="AA20" s="282"/>
      <c r="AB20" s="282"/>
      <c r="AC20" s="282"/>
      <c r="AD20" s="282"/>
      <c r="AE20" s="282"/>
      <c r="AF20" s="282"/>
      <c r="AG20" s="282"/>
      <c r="AH20" s="282"/>
      <c r="AI20" s="282"/>
      <c r="AJ20" s="282"/>
      <c r="AK20" s="282"/>
      <c r="AL20" s="282"/>
      <c r="AM20" s="64"/>
      <c r="AN20" s="64"/>
      <c r="AO20" s="57"/>
      <c r="AP20" s="57"/>
      <c r="AQ20" s="57"/>
      <c r="AR20" s="57"/>
      <c r="AS20" s="57"/>
    </row>
    <row r="21" spans="1:52" ht="21.75" customHeight="1">
      <c r="A21" s="73"/>
      <c r="B21" s="180" t="s">
        <v>4</v>
      </c>
      <c r="C21" s="181"/>
      <c r="D21" s="182"/>
      <c r="E21" s="182"/>
      <c r="F21" s="283" t="s">
        <v>53</v>
      </c>
      <c r="G21" s="283"/>
      <c r="H21" s="283"/>
      <c r="I21" s="283"/>
      <c r="J21" s="283"/>
      <c r="K21" s="283"/>
      <c r="L21" s="183"/>
      <c r="M21" s="183"/>
      <c r="N21" s="183"/>
      <c r="O21" s="183"/>
      <c r="P21" s="183"/>
      <c r="Q21" s="183"/>
      <c r="R21" s="184"/>
      <c r="S21" s="62"/>
      <c r="T21" s="62"/>
      <c r="U21" s="62"/>
      <c r="V21" s="281"/>
      <c r="W21" s="281"/>
      <c r="X21" s="281"/>
      <c r="Y21" s="281"/>
      <c r="Z21" s="282"/>
      <c r="AA21" s="282"/>
      <c r="AB21" s="282"/>
      <c r="AC21" s="282"/>
      <c r="AD21" s="282"/>
      <c r="AE21" s="282"/>
      <c r="AF21" s="282"/>
      <c r="AG21" s="282"/>
      <c r="AH21" s="282"/>
      <c r="AI21" s="282"/>
      <c r="AJ21" s="282"/>
      <c r="AK21" s="282"/>
      <c r="AL21" s="282"/>
      <c r="AM21" s="64"/>
      <c r="AN21" s="64"/>
      <c r="AO21" s="57"/>
      <c r="AP21" s="57"/>
      <c r="AQ21" s="57"/>
      <c r="AR21" s="57"/>
      <c r="AS21" s="57"/>
      <c r="AV21" s="2">
        <v>7</v>
      </c>
      <c r="AW21" s="2">
        <v>1</v>
      </c>
    </row>
    <row r="22" spans="1:52" ht="11.1" customHeight="1">
      <c r="A22" s="74"/>
      <c r="B22" s="57"/>
      <c r="C22" s="57"/>
      <c r="D22" s="57"/>
      <c r="E22" s="57"/>
      <c r="F22" s="95"/>
      <c r="G22" s="95"/>
      <c r="H22" s="95"/>
      <c r="I22" s="95"/>
      <c r="J22" s="95"/>
      <c r="K22" s="95"/>
      <c r="L22" s="95"/>
      <c r="M22" s="95"/>
      <c r="N22" s="95"/>
      <c r="O22" s="95"/>
      <c r="P22" s="95"/>
      <c r="Q22" s="95"/>
      <c r="R22" s="95"/>
      <c r="S22" s="62"/>
      <c r="T22" s="62"/>
      <c r="U22" s="62"/>
      <c r="V22" s="62"/>
      <c r="W22" s="62"/>
      <c r="X22" s="64"/>
      <c r="Y22" s="64"/>
      <c r="Z22" s="64"/>
      <c r="AA22" s="64"/>
      <c r="AB22" s="64"/>
      <c r="AC22" s="64"/>
      <c r="AD22" s="64"/>
      <c r="AE22" s="64"/>
      <c r="AF22" s="64"/>
      <c r="AG22" s="64"/>
      <c r="AH22" s="64"/>
      <c r="AI22" s="64"/>
      <c r="AJ22" s="64"/>
      <c r="AK22" s="64"/>
      <c r="AL22" s="64"/>
      <c r="AM22" s="64"/>
      <c r="AN22" s="64"/>
      <c r="AO22" s="57"/>
      <c r="AP22" s="57"/>
      <c r="AQ22" s="57"/>
      <c r="AR22" s="57"/>
      <c r="AS22" s="57"/>
    </row>
    <row r="23" spans="1:52" ht="16.5" customHeight="1">
      <c r="A23" s="74"/>
      <c r="B23" s="284"/>
      <c r="C23" s="284"/>
      <c r="D23" s="284"/>
      <c r="E23" s="284"/>
      <c r="F23" s="285"/>
      <c r="G23" s="285"/>
      <c r="H23" s="285"/>
      <c r="I23" s="285"/>
      <c r="J23" s="285"/>
      <c r="K23" s="285"/>
      <c r="L23" s="285"/>
      <c r="M23" s="285"/>
      <c r="N23" s="285"/>
      <c r="O23" s="285"/>
      <c r="P23" s="285"/>
      <c r="Q23" s="285"/>
      <c r="R23" s="285"/>
      <c r="S23" s="66"/>
      <c r="T23" s="66"/>
      <c r="U23" s="66"/>
      <c r="V23" s="67"/>
      <c r="W23" s="68"/>
      <c r="X23" s="126"/>
      <c r="Y23" s="126"/>
      <c r="Z23" s="68"/>
      <c r="AA23" s="126"/>
      <c r="AB23" s="126"/>
      <c r="AC23" s="126"/>
      <c r="AD23" s="62"/>
      <c r="AE23" s="126"/>
      <c r="AF23" s="126"/>
      <c r="AG23" s="126"/>
      <c r="AH23" s="126"/>
      <c r="AI23" s="126"/>
      <c r="AJ23" s="126"/>
      <c r="AK23" s="126"/>
      <c r="AL23" s="126"/>
      <c r="AM23" s="126"/>
      <c r="AN23" s="126"/>
      <c r="AO23" s="126"/>
      <c r="AP23" s="126"/>
      <c r="AQ23" s="126"/>
      <c r="AR23" s="57"/>
      <c r="AS23" s="57"/>
      <c r="AY23" s="2">
        <f>COUNTA(F9:R18,F20,F21)</f>
        <v>11</v>
      </c>
      <c r="AZ23" s="2">
        <f>COUNTBLANK(AB9:AQ18)</f>
        <v>151</v>
      </c>
    </row>
    <row r="24" spans="1:52" ht="12" customHeight="1">
      <c r="A24" s="74"/>
      <c r="B24" s="57"/>
      <c r="C24" s="64"/>
      <c r="D24" s="57"/>
      <c r="E24" s="57"/>
      <c r="F24" s="69"/>
      <c r="G24" s="69"/>
      <c r="H24" s="69"/>
      <c r="I24" s="69"/>
      <c r="J24" s="69"/>
      <c r="K24" s="69"/>
      <c r="L24" s="69"/>
      <c r="M24" s="69"/>
      <c r="N24" s="69"/>
      <c r="O24" s="69"/>
      <c r="P24" s="69"/>
      <c r="Q24" s="69"/>
      <c r="R24" s="69"/>
      <c r="S24" s="70"/>
      <c r="T24" s="70"/>
      <c r="U24" s="70"/>
      <c r="V24" s="70"/>
      <c r="W24" s="68"/>
      <c r="X24" s="126"/>
      <c r="Y24" s="126"/>
      <c r="Z24" s="68"/>
      <c r="AA24" s="126"/>
      <c r="AB24" s="126"/>
      <c r="AC24" s="126"/>
      <c r="AD24" s="64"/>
      <c r="AE24" s="126"/>
      <c r="AF24" s="126"/>
      <c r="AG24" s="126"/>
      <c r="AH24" s="126"/>
      <c r="AI24" s="126"/>
      <c r="AJ24" s="126"/>
      <c r="AK24" s="126"/>
      <c r="AL24" s="126"/>
      <c r="AM24" s="126"/>
      <c r="AN24" s="126"/>
      <c r="AO24" s="126"/>
      <c r="AP24" s="126"/>
      <c r="AQ24" s="126"/>
      <c r="AR24" s="57"/>
      <c r="AS24" s="57"/>
      <c r="AT24" s="16" t="b">
        <v>1</v>
      </c>
      <c r="AZ24" s="2" t="str">
        <f>IF(AY23+AZ23=258,"OK!","Incompleted")</f>
        <v>Incompleted</v>
      </c>
    </row>
    <row r="25" spans="1:52" ht="18.75" customHeight="1">
      <c r="A25" s="74"/>
      <c r="B25" s="269" t="s">
        <v>52</v>
      </c>
      <c r="C25" s="270"/>
      <c r="D25" s="270"/>
      <c r="E25" s="270"/>
      <c r="F25" s="270"/>
      <c r="G25" s="270"/>
      <c r="H25" s="270"/>
      <c r="I25" s="270"/>
      <c r="J25" s="270"/>
      <c r="K25" s="270"/>
      <c r="L25" s="270"/>
      <c r="M25" s="270"/>
      <c r="N25" s="270"/>
      <c r="O25" s="270"/>
      <c r="P25" s="270"/>
      <c r="Q25" s="270"/>
      <c r="R25" s="132"/>
      <c r="S25" s="69"/>
      <c r="T25" s="69"/>
      <c r="U25" s="69"/>
      <c r="V25" s="69"/>
      <c r="W25" s="68"/>
      <c r="X25" s="271"/>
      <c r="Y25" s="272"/>
      <c r="Z25" s="272"/>
      <c r="AA25" s="149"/>
      <c r="AB25" s="149"/>
      <c r="AC25" s="273"/>
      <c r="AD25" s="273"/>
      <c r="AE25" s="273"/>
      <c r="AF25" s="273"/>
      <c r="AG25" s="273"/>
      <c r="AH25" s="273"/>
      <c r="AI25" s="126"/>
      <c r="AJ25" s="126"/>
      <c r="AK25" s="126"/>
      <c r="AL25" s="126"/>
      <c r="AM25" s="126"/>
      <c r="AN25" s="126"/>
      <c r="AO25" s="126"/>
      <c r="AP25" s="126"/>
      <c r="AQ25" s="126"/>
      <c r="AR25" s="57"/>
      <c r="AS25" s="57"/>
    </row>
    <row r="26" spans="1:52" ht="9.75" customHeight="1">
      <c r="A26" s="74"/>
      <c r="B26" s="193"/>
      <c r="C26" s="193"/>
      <c r="D26" s="193"/>
      <c r="E26" s="193"/>
      <c r="F26" s="193"/>
      <c r="G26" s="193"/>
      <c r="H26" s="193"/>
      <c r="I26" s="193"/>
      <c r="J26" s="193"/>
      <c r="K26" s="193"/>
      <c r="L26" s="193"/>
      <c r="M26" s="193"/>
      <c r="N26" s="193"/>
      <c r="O26" s="193"/>
      <c r="P26" s="193"/>
      <c r="Q26" s="193"/>
      <c r="R26" s="132"/>
      <c r="S26" s="70"/>
      <c r="T26" s="70"/>
      <c r="U26" s="70"/>
      <c r="V26" s="70"/>
      <c r="W26" s="133"/>
      <c r="X26" s="134"/>
      <c r="Y26" s="134"/>
      <c r="Z26" s="133"/>
      <c r="AA26" s="134"/>
      <c r="AB26" s="134"/>
      <c r="AC26" s="134"/>
      <c r="AD26" s="135"/>
      <c r="AE26" s="134"/>
      <c r="AF26" s="134"/>
      <c r="AG26" s="134"/>
      <c r="AH26" s="134"/>
      <c r="AI26" s="134"/>
      <c r="AJ26" s="134"/>
      <c r="AK26" s="134"/>
      <c r="AL26" s="134"/>
      <c r="AM26" s="134"/>
      <c r="AN26" s="134"/>
      <c r="AO26" s="134"/>
      <c r="AP26" s="134"/>
      <c r="AQ26" s="134"/>
      <c r="AR26" s="94"/>
      <c r="AS26" s="94"/>
    </row>
    <row r="27" spans="1:52" s="11" customFormat="1" ht="28.5">
      <c r="A27" s="13"/>
      <c r="B27" s="125" t="s">
        <v>49</v>
      </c>
      <c r="C27" s="274" t="s">
        <v>26</v>
      </c>
      <c r="D27" s="275"/>
      <c r="E27" s="275"/>
      <c r="F27" s="275"/>
      <c r="G27" s="275"/>
      <c r="H27" s="275"/>
      <c r="I27" s="275"/>
      <c r="J27" s="275"/>
      <c r="K27" s="275"/>
      <c r="L27" s="275"/>
      <c r="M27" s="275"/>
      <c r="N27" s="275"/>
      <c r="O27" s="275"/>
      <c r="P27" s="275"/>
      <c r="Q27" s="276"/>
      <c r="R27" s="260" t="s">
        <v>27</v>
      </c>
      <c r="S27" s="260"/>
      <c r="T27" s="260"/>
      <c r="U27" s="260"/>
      <c r="V27" s="260"/>
      <c r="W27" s="260"/>
      <c r="X27" s="194" t="s">
        <v>28</v>
      </c>
      <c r="Y27" s="277" t="s">
        <v>29</v>
      </c>
      <c r="Z27" s="278"/>
      <c r="AA27" s="278"/>
      <c r="AB27" s="279"/>
      <c r="AC27" s="260" t="s">
        <v>30</v>
      </c>
      <c r="AD27" s="260"/>
      <c r="AE27" s="260"/>
      <c r="AF27" s="260" t="s">
        <v>31</v>
      </c>
      <c r="AG27" s="260"/>
      <c r="AH27" s="260"/>
      <c r="AI27" s="260"/>
      <c r="AJ27" s="260"/>
      <c r="AK27" s="260"/>
      <c r="AL27" s="260"/>
      <c r="AM27" s="260" t="s">
        <v>32</v>
      </c>
      <c r="AN27" s="260"/>
      <c r="AO27" s="261" t="s">
        <v>33</v>
      </c>
      <c r="AP27" s="260"/>
      <c r="AQ27" s="260"/>
      <c r="AR27" s="262"/>
      <c r="AT27" s="13"/>
    </row>
    <row r="28" spans="1:52" s="5" customFormat="1" ht="22.5" customHeight="1">
      <c r="A28" s="79">
        <v>1</v>
      </c>
      <c r="B28" s="139" t="s">
        <v>43</v>
      </c>
      <c r="C28" s="238" t="s">
        <v>38</v>
      </c>
      <c r="D28" s="239"/>
      <c r="E28" s="239"/>
      <c r="F28" s="239"/>
      <c r="G28" s="239"/>
      <c r="H28" s="239"/>
      <c r="I28" s="239"/>
      <c r="J28" s="239"/>
      <c r="K28" s="239"/>
      <c r="L28" s="239"/>
      <c r="M28" s="239"/>
      <c r="N28" s="239"/>
      <c r="O28" s="239"/>
      <c r="P28" s="239"/>
      <c r="Q28" s="240"/>
      <c r="R28" s="263" t="s">
        <v>25</v>
      </c>
      <c r="S28" s="264"/>
      <c r="T28" s="264"/>
      <c r="U28" s="264"/>
      <c r="V28" s="264"/>
      <c r="W28" s="265"/>
      <c r="X28" s="143">
        <v>41640</v>
      </c>
      <c r="Y28" s="266">
        <v>41640</v>
      </c>
      <c r="Z28" s="267"/>
      <c r="AA28" s="267"/>
      <c r="AB28" s="268"/>
      <c r="AC28" s="245">
        <v>100000</v>
      </c>
      <c r="AD28" s="245"/>
      <c r="AE28" s="245"/>
      <c r="AF28" s="246">
        <v>0.01</v>
      </c>
      <c r="AG28" s="246"/>
      <c r="AH28" s="246"/>
      <c r="AI28" s="246">
        <v>0.01</v>
      </c>
      <c r="AJ28" s="246"/>
      <c r="AK28" s="246"/>
      <c r="AL28" s="246"/>
      <c r="AM28" s="247">
        <v>1</v>
      </c>
      <c r="AN28" s="247"/>
      <c r="AO28" s="248">
        <f>AC28*(1-AF28+AI28)*AM28</f>
        <v>100000</v>
      </c>
      <c r="AP28" s="249"/>
      <c r="AQ28" s="249"/>
      <c r="AR28" s="250"/>
      <c r="AT28" s="18" t="s">
        <v>5</v>
      </c>
      <c r="AU28" s="19"/>
      <c r="AV28" s="5" t="b">
        <f t="shared" ref="AV28:AV42" si="1">IF(B28=$AT$29,TRUE,IF(B28=$AT$30,TRUE,IF(B28="","")))</f>
        <v>0</v>
      </c>
      <c r="AW28" s="5">
        <f>IF(AV28=TRUE,1,IF(AV28=FALSE,-1,""))</f>
        <v>-1</v>
      </c>
      <c r="AX28" s="5" t="str">
        <f t="shared" ref="AX28:AX42" si="2">IF(B28=$AT$32,1,"")</f>
        <v/>
      </c>
    </row>
    <row r="29" spans="1:52" s="5" customFormat="1" ht="22.5" customHeight="1">
      <c r="A29" s="79">
        <v>2</v>
      </c>
      <c r="B29" s="140"/>
      <c r="C29" s="251"/>
      <c r="D29" s="252"/>
      <c r="E29" s="252"/>
      <c r="F29" s="252"/>
      <c r="G29" s="252"/>
      <c r="H29" s="252"/>
      <c r="I29" s="252"/>
      <c r="J29" s="252"/>
      <c r="K29" s="252"/>
      <c r="L29" s="252"/>
      <c r="M29" s="252"/>
      <c r="N29" s="252"/>
      <c r="O29" s="252"/>
      <c r="P29" s="252"/>
      <c r="Q29" s="253"/>
      <c r="R29" s="254"/>
      <c r="S29" s="254"/>
      <c r="T29" s="254"/>
      <c r="U29" s="254"/>
      <c r="V29" s="254"/>
      <c r="W29" s="254"/>
      <c r="X29" s="142"/>
      <c r="Y29" s="255"/>
      <c r="Z29" s="256"/>
      <c r="AA29" s="256"/>
      <c r="AB29" s="257"/>
      <c r="AC29" s="258"/>
      <c r="AD29" s="258"/>
      <c r="AE29" s="258"/>
      <c r="AF29" s="259"/>
      <c r="AG29" s="259"/>
      <c r="AH29" s="259"/>
      <c r="AI29" s="259"/>
      <c r="AJ29" s="259"/>
      <c r="AK29" s="259"/>
      <c r="AL29" s="259"/>
      <c r="AM29" s="234"/>
      <c r="AN29" s="234"/>
      <c r="AO29" s="235" t="str">
        <f>IF(C29="","",AC29*AM29*(1-AF29+AI29))</f>
        <v/>
      </c>
      <c r="AP29" s="236"/>
      <c r="AQ29" s="236"/>
      <c r="AR29" s="237"/>
      <c r="AT29" s="18" t="s">
        <v>1</v>
      </c>
      <c r="AV29" s="5" t="str">
        <f t="shared" si="1"/>
        <v/>
      </c>
      <c r="AW29" s="5" t="str">
        <f t="shared" ref="AW29:AW42" si="3">IF(AV29=TRUE,1,IF(AV29=FALSE,-1,""))</f>
        <v/>
      </c>
      <c r="AX29" s="5">
        <f t="shared" si="2"/>
        <v>1</v>
      </c>
    </row>
    <row r="30" spans="1:52" s="5" customFormat="1" ht="22.5" customHeight="1">
      <c r="A30" s="79">
        <v>3</v>
      </c>
      <c r="B30" s="139"/>
      <c r="C30" s="238"/>
      <c r="D30" s="239"/>
      <c r="E30" s="239"/>
      <c r="F30" s="239"/>
      <c r="G30" s="239"/>
      <c r="H30" s="239"/>
      <c r="I30" s="239"/>
      <c r="J30" s="239"/>
      <c r="K30" s="239"/>
      <c r="L30" s="239"/>
      <c r="M30" s="239"/>
      <c r="N30" s="239"/>
      <c r="O30" s="239"/>
      <c r="P30" s="239"/>
      <c r="Q30" s="240"/>
      <c r="R30" s="241"/>
      <c r="S30" s="241"/>
      <c r="T30" s="241"/>
      <c r="U30" s="241"/>
      <c r="V30" s="241"/>
      <c r="W30" s="241"/>
      <c r="X30" s="141"/>
      <c r="Y30" s="242"/>
      <c r="Z30" s="243"/>
      <c r="AA30" s="243"/>
      <c r="AB30" s="244"/>
      <c r="AC30" s="245"/>
      <c r="AD30" s="245"/>
      <c r="AE30" s="245"/>
      <c r="AF30" s="246"/>
      <c r="AG30" s="246"/>
      <c r="AH30" s="246"/>
      <c r="AI30" s="246"/>
      <c r="AJ30" s="246"/>
      <c r="AK30" s="246"/>
      <c r="AL30" s="246"/>
      <c r="AM30" s="247"/>
      <c r="AN30" s="247"/>
      <c r="AO30" s="248" t="str">
        <f>IF(C30="","",AC30*AM30*(1-AF30+AI30))</f>
        <v/>
      </c>
      <c r="AP30" s="249"/>
      <c r="AQ30" s="249"/>
      <c r="AR30" s="250"/>
      <c r="AT30" s="18" t="s">
        <v>0</v>
      </c>
      <c r="AV30" s="5" t="str">
        <f t="shared" si="1"/>
        <v/>
      </c>
      <c r="AW30" s="5" t="str">
        <f t="shared" si="3"/>
        <v/>
      </c>
      <c r="AX30" s="5">
        <f t="shared" si="2"/>
        <v>1</v>
      </c>
    </row>
    <row r="31" spans="1:52" s="5" customFormat="1" ht="22.5" customHeight="1">
      <c r="A31" s="79">
        <v>4</v>
      </c>
      <c r="B31" s="140"/>
      <c r="C31" s="251"/>
      <c r="D31" s="252"/>
      <c r="E31" s="252"/>
      <c r="F31" s="252"/>
      <c r="G31" s="252"/>
      <c r="H31" s="252"/>
      <c r="I31" s="252"/>
      <c r="J31" s="252"/>
      <c r="K31" s="252"/>
      <c r="L31" s="252"/>
      <c r="M31" s="252"/>
      <c r="N31" s="252"/>
      <c r="O31" s="252"/>
      <c r="P31" s="252"/>
      <c r="Q31" s="253"/>
      <c r="R31" s="254"/>
      <c r="S31" s="254"/>
      <c r="T31" s="254"/>
      <c r="U31" s="254"/>
      <c r="V31" s="254"/>
      <c r="W31" s="254"/>
      <c r="X31" s="142"/>
      <c r="Y31" s="255"/>
      <c r="Z31" s="256"/>
      <c r="AA31" s="256"/>
      <c r="AB31" s="257"/>
      <c r="AC31" s="258"/>
      <c r="AD31" s="258"/>
      <c r="AE31" s="258"/>
      <c r="AF31" s="259"/>
      <c r="AG31" s="259"/>
      <c r="AH31" s="259"/>
      <c r="AI31" s="259"/>
      <c r="AJ31" s="259"/>
      <c r="AK31" s="259"/>
      <c r="AL31" s="259"/>
      <c r="AM31" s="234"/>
      <c r="AN31" s="234"/>
      <c r="AO31" s="235"/>
      <c r="AP31" s="236"/>
      <c r="AQ31" s="236"/>
      <c r="AR31" s="237"/>
      <c r="AT31" s="18"/>
      <c r="AV31" s="5" t="str">
        <f t="shared" si="1"/>
        <v/>
      </c>
      <c r="AW31" s="5" t="str">
        <f t="shared" si="3"/>
        <v/>
      </c>
      <c r="AX31" s="5">
        <f t="shared" si="2"/>
        <v>1</v>
      </c>
    </row>
    <row r="32" spans="1:52" s="5" customFormat="1" ht="22.5" customHeight="1">
      <c r="A32" s="79">
        <v>5</v>
      </c>
      <c r="B32" s="139"/>
      <c r="C32" s="238"/>
      <c r="D32" s="239"/>
      <c r="E32" s="239"/>
      <c r="F32" s="239"/>
      <c r="G32" s="239"/>
      <c r="H32" s="239"/>
      <c r="I32" s="239"/>
      <c r="J32" s="239"/>
      <c r="K32" s="239"/>
      <c r="L32" s="239"/>
      <c r="M32" s="239"/>
      <c r="N32" s="239"/>
      <c r="O32" s="239"/>
      <c r="P32" s="239"/>
      <c r="Q32" s="240"/>
      <c r="R32" s="241"/>
      <c r="S32" s="241"/>
      <c r="T32" s="241"/>
      <c r="U32" s="241"/>
      <c r="V32" s="241"/>
      <c r="W32" s="241"/>
      <c r="X32" s="141"/>
      <c r="Y32" s="242"/>
      <c r="Z32" s="243"/>
      <c r="AA32" s="243"/>
      <c r="AB32" s="244"/>
      <c r="AC32" s="245"/>
      <c r="AD32" s="245"/>
      <c r="AE32" s="245"/>
      <c r="AF32" s="246"/>
      <c r="AG32" s="246"/>
      <c r="AH32" s="246"/>
      <c r="AI32" s="246"/>
      <c r="AJ32" s="246"/>
      <c r="AK32" s="246"/>
      <c r="AL32" s="246"/>
      <c r="AM32" s="247"/>
      <c r="AN32" s="247"/>
      <c r="AO32" s="248" t="str">
        <f>IF(C32="","",AC32*AM32*(1-AF32+AI32))</f>
        <v/>
      </c>
      <c r="AP32" s="249"/>
      <c r="AQ32" s="249"/>
      <c r="AR32" s="250"/>
      <c r="AT32" s="18"/>
      <c r="AV32" s="5" t="str">
        <f t="shared" si="1"/>
        <v/>
      </c>
      <c r="AW32" s="5" t="str">
        <f t="shared" si="3"/>
        <v/>
      </c>
      <c r="AX32" s="5">
        <f t="shared" si="2"/>
        <v>1</v>
      </c>
    </row>
    <row r="33" spans="1:58" s="11" customFormat="1" ht="22.5" customHeight="1" outlineLevel="1">
      <c r="A33" s="80">
        <v>6</v>
      </c>
      <c r="B33" s="140"/>
      <c r="C33" s="251"/>
      <c r="D33" s="252"/>
      <c r="E33" s="252"/>
      <c r="F33" s="252"/>
      <c r="G33" s="252"/>
      <c r="H33" s="252"/>
      <c r="I33" s="252"/>
      <c r="J33" s="252"/>
      <c r="K33" s="252"/>
      <c r="L33" s="252"/>
      <c r="M33" s="252"/>
      <c r="N33" s="252"/>
      <c r="O33" s="252"/>
      <c r="P33" s="252"/>
      <c r="Q33" s="253"/>
      <c r="R33" s="254"/>
      <c r="S33" s="254"/>
      <c r="T33" s="254"/>
      <c r="U33" s="254"/>
      <c r="V33" s="254"/>
      <c r="W33" s="254"/>
      <c r="X33" s="142"/>
      <c r="Y33" s="255"/>
      <c r="Z33" s="256"/>
      <c r="AA33" s="256"/>
      <c r="AB33" s="257"/>
      <c r="AC33" s="258"/>
      <c r="AD33" s="258"/>
      <c r="AE33" s="258"/>
      <c r="AF33" s="259"/>
      <c r="AG33" s="259"/>
      <c r="AH33" s="259"/>
      <c r="AI33" s="259"/>
      <c r="AJ33" s="259"/>
      <c r="AK33" s="259"/>
      <c r="AL33" s="259"/>
      <c r="AM33" s="234"/>
      <c r="AN33" s="234"/>
      <c r="AO33" s="235"/>
      <c r="AP33" s="236"/>
      <c r="AQ33" s="236"/>
      <c r="AR33" s="237"/>
      <c r="AT33" s="13"/>
      <c r="AV33" s="5" t="str">
        <f t="shared" si="1"/>
        <v/>
      </c>
      <c r="AW33" s="5" t="str">
        <f t="shared" si="3"/>
        <v/>
      </c>
      <c r="AX33" s="5">
        <f t="shared" si="2"/>
        <v>1</v>
      </c>
      <c r="AY33" s="5"/>
    </row>
    <row r="34" spans="1:58" s="5" customFormat="1" ht="22.5" customHeight="1" outlineLevel="1">
      <c r="A34" s="79">
        <v>7</v>
      </c>
      <c r="B34" s="139"/>
      <c r="C34" s="238"/>
      <c r="D34" s="239"/>
      <c r="E34" s="239"/>
      <c r="F34" s="239"/>
      <c r="G34" s="239"/>
      <c r="H34" s="239"/>
      <c r="I34" s="239"/>
      <c r="J34" s="239"/>
      <c r="K34" s="239"/>
      <c r="L34" s="239"/>
      <c r="M34" s="239"/>
      <c r="N34" s="239"/>
      <c r="O34" s="239"/>
      <c r="P34" s="239"/>
      <c r="Q34" s="240"/>
      <c r="R34" s="241"/>
      <c r="S34" s="241"/>
      <c r="T34" s="241"/>
      <c r="U34" s="241"/>
      <c r="V34" s="241"/>
      <c r="W34" s="241"/>
      <c r="X34" s="141"/>
      <c r="Y34" s="242"/>
      <c r="Z34" s="243"/>
      <c r="AA34" s="243"/>
      <c r="AB34" s="244"/>
      <c r="AC34" s="245"/>
      <c r="AD34" s="245"/>
      <c r="AE34" s="245"/>
      <c r="AF34" s="246"/>
      <c r="AG34" s="246"/>
      <c r="AH34" s="246"/>
      <c r="AI34" s="246"/>
      <c r="AJ34" s="246"/>
      <c r="AK34" s="246"/>
      <c r="AL34" s="246"/>
      <c r="AM34" s="247"/>
      <c r="AN34" s="247"/>
      <c r="AO34" s="248" t="str">
        <f t="shared" ref="AO34:AO42" si="4">IF(C34="","",AC34*AM34*(1-AF34+AI34))</f>
        <v/>
      </c>
      <c r="AP34" s="249"/>
      <c r="AQ34" s="249"/>
      <c r="AR34" s="250"/>
      <c r="AT34" s="18"/>
      <c r="AV34" s="5" t="str">
        <f t="shared" si="1"/>
        <v/>
      </c>
      <c r="AW34" s="5" t="str">
        <f t="shared" si="3"/>
        <v/>
      </c>
      <c r="AX34" s="5">
        <f t="shared" si="2"/>
        <v>1</v>
      </c>
    </row>
    <row r="35" spans="1:58" s="5" customFormat="1" ht="22.5" customHeight="1" outlineLevel="1">
      <c r="A35" s="79">
        <v>8</v>
      </c>
      <c r="B35" s="140"/>
      <c r="C35" s="251"/>
      <c r="D35" s="252"/>
      <c r="E35" s="252"/>
      <c r="F35" s="252"/>
      <c r="G35" s="252"/>
      <c r="H35" s="252"/>
      <c r="I35" s="252"/>
      <c r="J35" s="252"/>
      <c r="K35" s="252"/>
      <c r="L35" s="252"/>
      <c r="M35" s="252"/>
      <c r="N35" s="252"/>
      <c r="O35" s="252"/>
      <c r="P35" s="252"/>
      <c r="Q35" s="253"/>
      <c r="R35" s="254"/>
      <c r="S35" s="254"/>
      <c r="T35" s="254"/>
      <c r="U35" s="254"/>
      <c r="V35" s="254"/>
      <c r="W35" s="254"/>
      <c r="X35" s="142"/>
      <c r="Y35" s="255"/>
      <c r="Z35" s="256"/>
      <c r="AA35" s="256"/>
      <c r="AB35" s="257"/>
      <c r="AC35" s="258"/>
      <c r="AD35" s="258"/>
      <c r="AE35" s="258"/>
      <c r="AF35" s="259"/>
      <c r="AG35" s="259"/>
      <c r="AH35" s="259"/>
      <c r="AI35" s="259"/>
      <c r="AJ35" s="259"/>
      <c r="AK35" s="259"/>
      <c r="AL35" s="259"/>
      <c r="AM35" s="234"/>
      <c r="AN35" s="234"/>
      <c r="AO35" s="235" t="str">
        <f t="shared" si="4"/>
        <v/>
      </c>
      <c r="AP35" s="236"/>
      <c r="AQ35" s="236"/>
      <c r="AR35" s="237"/>
      <c r="AT35" s="18"/>
      <c r="AV35" s="5" t="str">
        <f t="shared" si="1"/>
        <v/>
      </c>
      <c r="AW35" s="5" t="str">
        <f t="shared" si="3"/>
        <v/>
      </c>
      <c r="AX35" s="5">
        <f t="shared" si="2"/>
        <v>1</v>
      </c>
    </row>
    <row r="36" spans="1:58" s="5" customFormat="1" ht="22.5" customHeight="1" outlineLevel="1">
      <c r="A36" s="79">
        <v>9</v>
      </c>
      <c r="B36" s="139"/>
      <c r="C36" s="238"/>
      <c r="D36" s="239"/>
      <c r="E36" s="239"/>
      <c r="F36" s="239"/>
      <c r="G36" s="239"/>
      <c r="H36" s="239"/>
      <c r="I36" s="239"/>
      <c r="J36" s="239"/>
      <c r="K36" s="239"/>
      <c r="L36" s="239"/>
      <c r="M36" s="239"/>
      <c r="N36" s="239"/>
      <c r="O36" s="239"/>
      <c r="P36" s="239"/>
      <c r="Q36" s="240"/>
      <c r="R36" s="241"/>
      <c r="S36" s="241"/>
      <c r="T36" s="241"/>
      <c r="U36" s="241"/>
      <c r="V36" s="241"/>
      <c r="W36" s="241"/>
      <c r="X36" s="141"/>
      <c r="Y36" s="242"/>
      <c r="Z36" s="243"/>
      <c r="AA36" s="243"/>
      <c r="AB36" s="244"/>
      <c r="AC36" s="245"/>
      <c r="AD36" s="245"/>
      <c r="AE36" s="245"/>
      <c r="AF36" s="246"/>
      <c r="AG36" s="246"/>
      <c r="AH36" s="246"/>
      <c r="AI36" s="246"/>
      <c r="AJ36" s="246"/>
      <c r="AK36" s="246"/>
      <c r="AL36" s="246"/>
      <c r="AM36" s="247"/>
      <c r="AN36" s="247"/>
      <c r="AO36" s="248"/>
      <c r="AP36" s="249"/>
      <c r="AQ36" s="249"/>
      <c r="AR36" s="250"/>
      <c r="AT36" s="18"/>
      <c r="AV36" s="5" t="str">
        <f t="shared" si="1"/>
        <v/>
      </c>
      <c r="AW36" s="5" t="str">
        <f t="shared" si="3"/>
        <v/>
      </c>
      <c r="AX36" s="5">
        <f t="shared" si="2"/>
        <v>1</v>
      </c>
    </row>
    <row r="37" spans="1:58" s="5" customFormat="1" ht="22.5" customHeight="1" outlineLevel="1">
      <c r="A37" s="79">
        <v>10</v>
      </c>
      <c r="B37" s="140"/>
      <c r="C37" s="251"/>
      <c r="D37" s="252"/>
      <c r="E37" s="252"/>
      <c r="F37" s="252"/>
      <c r="G37" s="252"/>
      <c r="H37" s="252"/>
      <c r="I37" s="252"/>
      <c r="J37" s="252"/>
      <c r="K37" s="252"/>
      <c r="L37" s="252"/>
      <c r="M37" s="252"/>
      <c r="N37" s="252"/>
      <c r="O37" s="252"/>
      <c r="P37" s="252"/>
      <c r="Q37" s="253"/>
      <c r="R37" s="254"/>
      <c r="S37" s="254"/>
      <c r="T37" s="254"/>
      <c r="U37" s="254"/>
      <c r="V37" s="254"/>
      <c r="W37" s="254"/>
      <c r="X37" s="142"/>
      <c r="Y37" s="255"/>
      <c r="Z37" s="256"/>
      <c r="AA37" s="256"/>
      <c r="AB37" s="257"/>
      <c r="AC37" s="258"/>
      <c r="AD37" s="258"/>
      <c r="AE37" s="258"/>
      <c r="AF37" s="259"/>
      <c r="AG37" s="259"/>
      <c r="AH37" s="259"/>
      <c r="AI37" s="259"/>
      <c r="AJ37" s="259"/>
      <c r="AK37" s="259"/>
      <c r="AL37" s="259"/>
      <c r="AM37" s="234"/>
      <c r="AN37" s="234"/>
      <c r="AO37" s="235" t="str">
        <f t="shared" si="4"/>
        <v/>
      </c>
      <c r="AP37" s="236"/>
      <c r="AQ37" s="236"/>
      <c r="AR37" s="237"/>
      <c r="AT37" s="18"/>
      <c r="AV37" s="5" t="str">
        <f t="shared" si="1"/>
        <v/>
      </c>
      <c r="AW37" s="5" t="str">
        <f t="shared" si="3"/>
        <v/>
      </c>
      <c r="AX37" s="5">
        <f t="shared" si="2"/>
        <v>1</v>
      </c>
    </row>
    <row r="38" spans="1:58" s="5" customFormat="1" ht="22.5" customHeight="1" outlineLevel="1">
      <c r="A38" s="79">
        <v>11</v>
      </c>
      <c r="B38" s="139"/>
      <c r="C38" s="238"/>
      <c r="D38" s="239"/>
      <c r="E38" s="239"/>
      <c r="F38" s="239"/>
      <c r="G38" s="239"/>
      <c r="H38" s="239"/>
      <c r="I38" s="239"/>
      <c r="J38" s="239"/>
      <c r="K38" s="239"/>
      <c r="L38" s="239"/>
      <c r="M38" s="239"/>
      <c r="N38" s="239"/>
      <c r="O38" s="239"/>
      <c r="P38" s="239"/>
      <c r="Q38" s="240"/>
      <c r="R38" s="241"/>
      <c r="S38" s="241"/>
      <c r="T38" s="241"/>
      <c r="U38" s="241"/>
      <c r="V38" s="241"/>
      <c r="W38" s="241"/>
      <c r="X38" s="141"/>
      <c r="Y38" s="242"/>
      <c r="Z38" s="243"/>
      <c r="AA38" s="243"/>
      <c r="AB38" s="244"/>
      <c r="AC38" s="245"/>
      <c r="AD38" s="245"/>
      <c r="AE38" s="245"/>
      <c r="AF38" s="246"/>
      <c r="AG38" s="246"/>
      <c r="AH38" s="246"/>
      <c r="AI38" s="246"/>
      <c r="AJ38" s="246"/>
      <c r="AK38" s="246"/>
      <c r="AL38" s="246"/>
      <c r="AM38" s="247"/>
      <c r="AN38" s="247"/>
      <c r="AO38" s="248" t="str">
        <f t="shared" si="4"/>
        <v/>
      </c>
      <c r="AP38" s="249"/>
      <c r="AQ38" s="249"/>
      <c r="AR38" s="250"/>
      <c r="AT38" s="18"/>
      <c r="AV38" s="5" t="str">
        <f t="shared" si="1"/>
        <v/>
      </c>
      <c r="AW38" s="5" t="str">
        <f t="shared" si="3"/>
        <v/>
      </c>
      <c r="AX38" s="5">
        <f t="shared" si="2"/>
        <v>1</v>
      </c>
    </row>
    <row r="39" spans="1:58" s="5" customFormat="1" ht="22.5" customHeight="1" outlineLevel="1">
      <c r="A39" s="79">
        <v>12</v>
      </c>
      <c r="B39" s="140"/>
      <c r="C39" s="251"/>
      <c r="D39" s="252"/>
      <c r="E39" s="252"/>
      <c r="F39" s="252"/>
      <c r="G39" s="252"/>
      <c r="H39" s="252"/>
      <c r="I39" s="252"/>
      <c r="J39" s="252"/>
      <c r="K39" s="252"/>
      <c r="L39" s="252"/>
      <c r="M39" s="252"/>
      <c r="N39" s="252"/>
      <c r="O39" s="252"/>
      <c r="P39" s="252"/>
      <c r="Q39" s="253"/>
      <c r="R39" s="254"/>
      <c r="S39" s="254"/>
      <c r="T39" s="254"/>
      <c r="U39" s="254"/>
      <c r="V39" s="254"/>
      <c r="W39" s="254"/>
      <c r="X39" s="142"/>
      <c r="Y39" s="255"/>
      <c r="Z39" s="256"/>
      <c r="AA39" s="256"/>
      <c r="AB39" s="257"/>
      <c r="AC39" s="258"/>
      <c r="AD39" s="258"/>
      <c r="AE39" s="258"/>
      <c r="AF39" s="259"/>
      <c r="AG39" s="259"/>
      <c r="AH39" s="259"/>
      <c r="AI39" s="259"/>
      <c r="AJ39" s="259"/>
      <c r="AK39" s="259"/>
      <c r="AL39" s="259"/>
      <c r="AM39" s="234"/>
      <c r="AN39" s="234"/>
      <c r="AO39" s="235" t="str">
        <f t="shared" si="4"/>
        <v/>
      </c>
      <c r="AP39" s="236"/>
      <c r="AQ39" s="236"/>
      <c r="AR39" s="237"/>
      <c r="AT39" s="18"/>
      <c r="AV39" s="5" t="str">
        <f t="shared" si="1"/>
        <v/>
      </c>
      <c r="AW39" s="5" t="str">
        <f t="shared" si="3"/>
        <v/>
      </c>
      <c r="AX39" s="5">
        <f t="shared" si="2"/>
        <v>1</v>
      </c>
    </row>
    <row r="40" spans="1:58" s="5" customFormat="1" ht="22.5" customHeight="1" outlineLevel="1">
      <c r="A40" s="79">
        <v>13</v>
      </c>
      <c r="B40" s="139"/>
      <c r="C40" s="238"/>
      <c r="D40" s="239"/>
      <c r="E40" s="239"/>
      <c r="F40" s="239"/>
      <c r="G40" s="239"/>
      <c r="H40" s="239"/>
      <c r="I40" s="239"/>
      <c r="J40" s="239"/>
      <c r="K40" s="239"/>
      <c r="L40" s="239"/>
      <c r="M40" s="239"/>
      <c r="N40" s="239"/>
      <c r="O40" s="239"/>
      <c r="P40" s="239"/>
      <c r="Q40" s="240"/>
      <c r="R40" s="241"/>
      <c r="S40" s="241"/>
      <c r="T40" s="241"/>
      <c r="U40" s="241"/>
      <c r="V40" s="241"/>
      <c r="W40" s="241"/>
      <c r="X40" s="141"/>
      <c r="Y40" s="242"/>
      <c r="Z40" s="243"/>
      <c r="AA40" s="243"/>
      <c r="AB40" s="244"/>
      <c r="AC40" s="245"/>
      <c r="AD40" s="245"/>
      <c r="AE40" s="245"/>
      <c r="AF40" s="246"/>
      <c r="AG40" s="246"/>
      <c r="AH40" s="246"/>
      <c r="AI40" s="246"/>
      <c r="AJ40" s="246"/>
      <c r="AK40" s="246"/>
      <c r="AL40" s="246"/>
      <c r="AM40" s="247"/>
      <c r="AN40" s="247"/>
      <c r="AO40" s="248" t="str">
        <f t="shared" si="4"/>
        <v/>
      </c>
      <c r="AP40" s="249"/>
      <c r="AQ40" s="249"/>
      <c r="AR40" s="250"/>
      <c r="AT40" s="18"/>
      <c r="AV40" s="5" t="str">
        <f t="shared" si="1"/>
        <v/>
      </c>
      <c r="AW40" s="5" t="str">
        <f t="shared" si="3"/>
        <v/>
      </c>
      <c r="AX40" s="5">
        <f t="shared" si="2"/>
        <v>1</v>
      </c>
    </row>
    <row r="41" spans="1:58" s="5" customFormat="1" ht="22.5" customHeight="1" outlineLevel="1">
      <c r="A41" s="79">
        <v>14</v>
      </c>
      <c r="B41" s="140"/>
      <c r="C41" s="251"/>
      <c r="D41" s="252"/>
      <c r="E41" s="252"/>
      <c r="F41" s="252"/>
      <c r="G41" s="252"/>
      <c r="H41" s="252"/>
      <c r="I41" s="252"/>
      <c r="J41" s="252"/>
      <c r="K41" s="252"/>
      <c r="L41" s="252"/>
      <c r="M41" s="252"/>
      <c r="N41" s="252"/>
      <c r="O41" s="252"/>
      <c r="P41" s="252"/>
      <c r="Q41" s="253"/>
      <c r="R41" s="254"/>
      <c r="S41" s="254"/>
      <c r="T41" s="254"/>
      <c r="U41" s="254"/>
      <c r="V41" s="254"/>
      <c r="W41" s="254"/>
      <c r="X41" s="142"/>
      <c r="Y41" s="255"/>
      <c r="Z41" s="256"/>
      <c r="AA41" s="256"/>
      <c r="AB41" s="257"/>
      <c r="AC41" s="258"/>
      <c r="AD41" s="258"/>
      <c r="AE41" s="258"/>
      <c r="AF41" s="259"/>
      <c r="AG41" s="259"/>
      <c r="AH41" s="259"/>
      <c r="AI41" s="259"/>
      <c r="AJ41" s="259"/>
      <c r="AK41" s="259"/>
      <c r="AL41" s="259"/>
      <c r="AM41" s="234"/>
      <c r="AN41" s="234"/>
      <c r="AO41" s="235" t="str">
        <f t="shared" si="4"/>
        <v/>
      </c>
      <c r="AP41" s="236"/>
      <c r="AQ41" s="236"/>
      <c r="AR41" s="237"/>
      <c r="AT41" s="18"/>
      <c r="AV41" s="5" t="str">
        <f t="shared" si="1"/>
        <v/>
      </c>
      <c r="AW41" s="5" t="str">
        <f t="shared" si="3"/>
        <v/>
      </c>
      <c r="AX41" s="5">
        <f t="shared" si="2"/>
        <v>1</v>
      </c>
    </row>
    <row r="42" spans="1:58" s="5" customFormat="1" ht="22.5" customHeight="1" outlineLevel="1">
      <c r="A42" s="79">
        <v>15</v>
      </c>
      <c r="B42" s="139"/>
      <c r="C42" s="238"/>
      <c r="D42" s="239"/>
      <c r="E42" s="239"/>
      <c r="F42" s="239"/>
      <c r="G42" s="239"/>
      <c r="H42" s="239"/>
      <c r="I42" s="239"/>
      <c r="J42" s="239"/>
      <c r="K42" s="239"/>
      <c r="L42" s="239"/>
      <c r="M42" s="239"/>
      <c r="N42" s="239"/>
      <c r="O42" s="239"/>
      <c r="P42" s="239"/>
      <c r="Q42" s="240"/>
      <c r="R42" s="241"/>
      <c r="S42" s="241"/>
      <c r="T42" s="241"/>
      <c r="U42" s="241"/>
      <c r="V42" s="241"/>
      <c r="W42" s="241"/>
      <c r="X42" s="141"/>
      <c r="Y42" s="242"/>
      <c r="Z42" s="243"/>
      <c r="AA42" s="243"/>
      <c r="AB42" s="244"/>
      <c r="AC42" s="245"/>
      <c r="AD42" s="245"/>
      <c r="AE42" s="245"/>
      <c r="AF42" s="246"/>
      <c r="AG42" s="246"/>
      <c r="AH42" s="246"/>
      <c r="AI42" s="246"/>
      <c r="AJ42" s="246"/>
      <c r="AK42" s="246"/>
      <c r="AL42" s="246"/>
      <c r="AM42" s="247"/>
      <c r="AN42" s="247"/>
      <c r="AO42" s="248" t="str">
        <f t="shared" si="4"/>
        <v/>
      </c>
      <c r="AP42" s="249"/>
      <c r="AQ42" s="249"/>
      <c r="AR42" s="250"/>
      <c r="AT42" s="18"/>
      <c r="AV42" s="5" t="str">
        <f t="shared" si="1"/>
        <v/>
      </c>
      <c r="AW42" s="5" t="str">
        <f t="shared" si="3"/>
        <v/>
      </c>
      <c r="AX42" s="5">
        <f t="shared" si="2"/>
        <v>1</v>
      </c>
    </row>
    <row r="43" spans="1:58" s="5" customFormat="1" ht="9.75" customHeight="1">
      <c r="A43" s="4"/>
      <c r="B43" s="82"/>
      <c r="C43" s="82"/>
      <c r="D43" s="83"/>
      <c r="E43" s="83"/>
      <c r="F43" s="83"/>
      <c r="G43" s="84"/>
      <c r="H43" s="84"/>
      <c r="I43" s="85"/>
      <c r="J43" s="85"/>
      <c r="K43" s="85"/>
      <c r="L43" s="85"/>
      <c r="M43" s="85"/>
      <c r="N43" s="85"/>
      <c r="O43" s="85"/>
      <c r="P43" s="85"/>
      <c r="Q43" s="92"/>
      <c r="R43" s="84"/>
      <c r="S43" s="84"/>
      <c r="T43" s="84"/>
      <c r="U43" s="84"/>
      <c r="V43" s="84"/>
      <c r="W43" s="85"/>
      <c r="X43" s="144"/>
      <c r="Y43" s="228"/>
      <c r="Z43" s="229"/>
      <c r="AA43" s="229"/>
      <c r="AB43" s="230"/>
      <c r="AC43" s="231"/>
      <c r="AD43" s="231"/>
      <c r="AE43" s="231"/>
      <c r="AF43" s="87"/>
      <c r="AG43" s="87"/>
      <c r="AH43" s="87"/>
      <c r="AI43" s="87"/>
      <c r="AJ43" s="87"/>
      <c r="AK43" s="87"/>
      <c r="AL43" s="88"/>
      <c r="AM43" s="86"/>
      <c r="AN43" s="89"/>
      <c r="AO43" s="93"/>
      <c r="AP43" s="90"/>
      <c r="AQ43" s="90"/>
      <c r="AR43" s="91"/>
      <c r="AS43" s="12"/>
      <c r="AT43" s="13"/>
      <c r="AU43" s="11"/>
      <c r="AV43" s="11"/>
      <c r="AW43" s="11"/>
      <c r="AX43" s="11"/>
      <c r="AY43" s="11"/>
      <c r="AZ43" s="11"/>
      <c r="BA43" s="11"/>
      <c r="BB43" s="11"/>
      <c r="BC43" s="11"/>
      <c r="BD43" s="11"/>
      <c r="BE43" s="11"/>
      <c r="BF43" s="11"/>
    </row>
    <row r="44" spans="1:58" s="5" customFormat="1" ht="9.75" customHeight="1">
      <c r="A44" s="4"/>
      <c r="B44" s="121"/>
      <c r="C44" s="121"/>
      <c r="D44" s="121"/>
      <c r="E44" s="121"/>
      <c r="F44" s="121"/>
      <c r="G44" s="122"/>
      <c r="H44" s="122"/>
      <c r="I44" s="123"/>
      <c r="J44" s="123"/>
      <c r="K44" s="123"/>
      <c r="L44" s="123"/>
      <c r="M44" s="123"/>
      <c r="N44" s="123"/>
      <c r="O44" s="123"/>
      <c r="P44" s="123"/>
      <c r="Q44" s="122"/>
      <c r="R44" s="122"/>
      <c r="S44" s="122"/>
      <c r="T44" s="122"/>
      <c r="U44" s="122"/>
      <c r="V44" s="122"/>
      <c r="W44" s="123"/>
      <c r="X44" s="123"/>
      <c r="Y44" s="123"/>
      <c r="Z44" s="123"/>
      <c r="AA44" s="123"/>
      <c r="AB44" s="6"/>
      <c r="AC44" s="6"/>
      <c r="AD44" s="6"/>
      <c r="AE44" s="6"/>
      <c r="AF44" s="7"/>
      <c r="AG44" s="7"/>
      <c r="AH44" s="7"/>
      <c r="AI44" s="7"/>
      <c r="AJ44" s="7"/>
      <c r="AK44" s="7"/>
      <c r="AL44" s="8"/>
      <c r="AM44" s="6"/>
      <c r="AN44" s="9"/>
      <c r="AO44" s="10"/>
      <c r="AP44" s="10"/>
      <c r="AQ44" s="10"/>
      <c r="AR44" s="124"/>
      <c r="AS44" s="12"/>
      <c r="AT44" s="13"/>
      <c r="AU44" s="11"/>
      <c r="AV44" s="11"/>
      <c r="AW44" s="11"/>
      <c r="AX44" s="11"/>
      <c r="AY44" s="11"/>
      <c r="AZ44" s="11"/>
      <c r="BA44" s="11"/>
      <c r="BB44" s="11"/>
      <c r="BC44" s="11"/>
      <c r="BD44" s="11"/>
      <c r="BE44" s="11"/>
      <c r="BF44" s="11"/>
    </row>
    <row r="45" spans="1:58" s="21" customFormat="1" ht="20.25" customHeight="1">
      <c r="A45" s="20"/>
      <c r="B45" s="20"/>
      <c r="D45" s="22"/>
      <c r="E45" s="22"/>
      <c r="F45" s="23"/>
      <c r="G45" s="23"/>
      <c r="H45" s="23"/>
      <c r="I45" s="20"/>
      <c r="J45" s="20"/>
      <c r="K45" s="20"/>
      <c r="L45" s="24"/>
      <c r="M45" s="22"/>
      <c r="N45" s="24"/>
      <c r="O45" s="24"/>
      <c r="P45" s="24"/>
      <c r="Q45" s="24"/>
      <c r="R45" s="24"/>
      <c r="S45" s="24"/>
      <c r="T45" s="24"/>
      <c r="U45" s="24"/>
      <c r="V45" s="24"/>
      <c r="W45" s="24"/>
      <c r="X45" s="24"/>
      <c r="Y45" s="24"/>
      <c r="Z45" s="24"/>
      <c r="AA45" s="24"/>
      <c r="AB45" s="24"/>
      <c r="AC45" s="232" t="s">
        <v>7</v>
      </c>
      <c r="AD45" s="232"/>
      <c r="AE45" s="232"/>
      <c r="AF45" s="232"/>
      <c r="AG45" s="232"/>
      <c r="AH45" s="232"/>
      <c r="AI45" s="232"/>
      <c r="AJ45" s="232"/>
      <c r="AK45" s="232"/>
      <c r="AL45" s="232"/>
      <c r="AM45" s="233">
        <f>IF(AV45="OK!",SUM(AO28:AR42),"ERROR!!")</f>
        <v>100000</v>
      </c>
      <c r="AN45" s="233"/>
      <c r="AO45" s="233"/>
      <c r="AP45" s="233"/>
      <c r="AQ45" s="233"/>
      <c r="AR45" s="233"/>
      <c r="AV45" s="25" t="str">
        <f>IF(COUNTA(B28:B42)=ABS(SUM(AW28:AW42)),"OK!","Incorrect!")</f>
        <v>OK!</v>
      </c>
      <c r="AW45" s="21" t="str">
        <f>IF(AV45="OK!",IF(SUM(AW28:AW43)&gt;0,"On-line","Print"),"??")</f>
        <v>Print</v>
      </c>
      <c r="AX45" s="21" t="str">
        <f>IF(SUM(AX28:AX42)=0,"Normal","Local Title")</f>
        <v>Local Title</v>
      </c>
      <c r="BA45" s="21" t="s">
        <v>2</v>
      </c>
      <c r="BB45" s="21" t="e">
        <f>#REF!</f>
        <v>#REF!</v>
      </c>
    </row>
    <row r="46" spans="1:58" s="11" customFormat="1" ht="14.25" customHeight="1">
      <c r="A46" s="4"/>
      <c r="B46" s="14"/>
      <c r="C46" s="14"/>
      <c r="D46" s="14"/>
      <c r="E46" s="14"/>
      <c r="F46" s="14"/>
      <c r="G46" s="14"/>
      <c r="H46" s="14"/>
      <c r="I46" s="14"/>
      <c r="J46" s="14"/>
      <c r="K46" s="14"/>
      <c r="L46" s="14"/>
      <c r="M46" s="14"/>
      <c r="N46" s="14"/>
      <c r="O46" s="14"/>
      <c r="P46" s="14"/>
      <c r="Q46" s="14"/>
      <c r="R46" s="14"/>
      <c r="S46" s="14"/>
      <c r="T46" s="14"/>
      <c r="U46" s="14"/>
      <c r="V46" s="14"/>
      <c r="W46" s="14"/>
      <c r="X46" s="6"/>
      <c r="Y46" s="6"/>
      <c r="Z46" s="6"/>
      <c r="AA46" s="6"/>
      <c r="AB46" s="6"/>
      <c r="AC46" s="6"/>
      <c r="AD46" s="6"/>
      <c r="AE46" s="6"/>
      <c r="AF46" s="7"/>
      <c r="AG46" s="7"/>
      <c r="AH46" s="7"/>
      <c r="AI46" s="7"/>
      <c r="AJ46" s="7"/>
      <c r="AK46" s="7"/>
      <c r="AL46" s="8"/>
      <c r="AM46" s="6"/>
      <c r="AN46" s="9"/>
      <c r="AO46" s="10"/>
      <c r="AP46" s="10"/>
      <c r="AQ46" s="10"/>
      <c r="AR46" s="12"/>
      <c r="AS46" s="12"/>
      <c r="AT46" s="13"/>
    </row>
    <row r="47" spans="1:58" s="38" customFormat="1" ht="15.75" customHeight="1">
      <c r="A47" s="35"/>
      <c r="B47" s="226" t="s">
        <v>36</v>
      </c>
      <c r="C47" s="226"/>
      <c r="D47" s="226"/>
      <c r="E47" s="226"/>
      <c r="F47" s="226"/>
      <c r="G47" s="226"/>
      <c r="H47" s="226"/>
      <c r="I47" s="226"/>
      <c r="J47" s="226"/>
      <c r="K47" s="226"/>
      <c r="L47" s="226"/>
      <c r="M47" s="226"/>
      <c r="N47" s="226"/>
      <c r="O47" s="226"/>
      <c r="P47" s="226"/>
      <c r="Q47" s="36"/>
      <c r="R47" s="36"/>
      <c r="S47" s="36"/>
      <c r="T47" s="36"/>
      <c r="U47" s="226" t="s">
        <v>50</v>
      </c>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37"/>
      <c r="AT47" s="35"/>
    </row>
    <row r="48" spans="1:58" s="38" customFormat="1" ht="4.5" customHeight="1">
      <c r="A48" s="39"/>
      <c r="B48" s="40"/>
      <c r="C48" s="40"/>
      <c r="D48" s="40"/>
      <c r="E48" s="40"/>
      <c r="F48" s="40"/>
      <c r="G48" s="40"/>
      <c r="H48" s="41"/>
      <c r="I48" s="41"/>
      <c r="J48" s="41"/>
      <c r="K48" s="41"/>
      <c r="L48" s="41"/>
      <c r="M48" s="41"/>
      <c r="N48" s="41"/>
      <c r="O48" s="41"/>
      <c r="P48" s="42"/>
      <c r="Q48" s="40"/>
      <c r="R48" s="40"/>
      <c r="S48" s="40"/>
      <c r="T48" s="40"/>
      <c r="U48" s="40"/>
      <c r="V48" s="40"/>
      <c r="W48" s="43"/>
      <c r="X48" s="44"/>
      <c r="Y48" s="44"/>
      <c r="Z48" s="45"/>
      <c r="AA48" s="46"/>
      <c r="AB48" s="46"/>
      <c r="AC48" s="46"/>
      <c r="AD48" s="46"/>
      <c r="AE48" s="46"/>
      <c r="AF48" s="46"/>
      <c r="AG48" s="46"/>
      <c r="AH48" s="46"/>
      <c r="AI48" s="46"/>
      <c r="AJ48" s="46"/>
      <c r="AK48" s="46"/>
      <c r="AL48" s="46"/>
      <c r="AM48" s="46"/>
      <c r="AN48" s="46"/>
      <c r="AO48" s="46"/>
      <c r="AP48" s="46"/>
      <c r="AQ48" s="46"/>
      <c r="AR48" s="37"/>
      <c r="AS48" s="37"/>
      <c r="AT48" s="35"/>
    </row>
    <row r="49" spans="1:54" s="38" customFormat="1" ht="12.75" customHeight="1">
      <c r="A49" s="39"/>
      <c r="B49" s="218" t="e">
        <f>#REF!</f>
        <v>#REF!</v>
      </c>
      <c r="C49" s="218"/>
      <c r="D49" s="218"/>
      <c r="E49" s="218"/>
      <c r="F49" s="218"/>
      <c r="G49" s="218"/>
      <c r="H49" s="218"/>
      <c r="I49" s="218"/>
      <c r="J49" s="218"/>
      <c r="K49" s="218"/>
      <c r="L49" s="218"/>
      <c r="M49" s="218"/>
      <c r="N49" s="218"/>
      <c r="O49" s="218"/>
      <c r="P49" s="218"/>
      <c r="Q49" s="81"/>
      <c r="R49" s="81"/>
      <c r="S49" s="81"/>
      <c r="T49" s="81"/>
      <c r="U49" s="219" t="s">
        <v>55</v>
      </c>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37"/>
      <c r="AT49" s="35"/>
      <c r="AV49" s="38" t="e">
        <f>IF(AX45="Normal",VLOOKUP(AW45,BA45:BB45,2,FALSE),#REF!)</f>
        <v>#REF!</v>
      </c>
      <c r="AW49" s="38">
        <v>1</v>
      </c>
      <c r="AX49" s="38" t="e">
        <f t="array" ref="AX49">VLOOKUP(AV49,TRANSPOSE(#REF!),3,FALSE)</f>
        <v>#REF!</v>
      </c>
    </row>
    <row r="50" spans="1:54" s="38" customFormat="1" ht="12" customHeight="1">
      <c r="A50" s="39"/>
      <c r="B50" s="218"/>
      <c r="C50" s="218"/>
      <c r="D50" s="218"/>
      <c r="E50" s="218"/>
      <c r="F50" s="218"/>
      <c r="G50" s="218"/>
      <c r="H50" s="218"/>
      <c r="I50" s="218"/>
      <c r="J50" s="218"/>
      <c r="K50" s="218"/>
      <c r="L50" s="218"/>
      <c r="M50" s="218"/>
      <c r="N50" s="218"/>
      <c r="O50" s="218"/>
      <c r="P50" s="218"/>
      <c r="Q50" s="81"/>
      <c r="R50" s="81"/>
      <c r="S50" s="81"/>
      <c r="T50" s="81"/>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37"/>
      <c r="AT50" s="35"/>
      <c r="AW50" s="38">
        <v>2</v>
      </c>
      <c r="AX50" s="47" t="e">
        <f t="array" ref="AX50">VLOOKUP(AV49,TRANSPOSE(#REF!),4,FALSE)</f>
        <v>#REF!</v>
      </c>
      <c r="AY50" s="47"/>
      <c r="AZ50" s="47"/>
      <c r="BA50" s="47"/>
      <c r="BB50" s="47"/>
    </row>
    <row r="51" spans="1:54" s="38" customFormat="1" ht="12" customHeight="1">
      <c r="A51" s="39"/>
      <c r="B51" s="218"/>
      <c r="C51" s="218"/>
      <c r="D51" s="218"/>
      <c r="E51" s="218"/>
      <c r="F51" s="218"/>
      <c r="G51" s="218"/>
      <c r="H51" s="218"/>
      <c r="I51" s="218"/>
      <c r="J51" s="218"/>
      <c r="K51" s="218"/>
      <c r="L51" s="218"/>
      <c r="M51" s="218"/>
      <c r="N51" s="218"/>
      <c r="O51" s="218"/>
      <c r="P51" s="218"/>
      <c r="Q51" s="81"/>
      <c r="R51" s="81"/>
      <c r="S51" s="81"/>
      <c r="T51" s="81"/>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37"/>
      <c r="AT51" s="35"/>
      <c r="AW51" s="38">
        <v>3</v>
      </c>
      <c r="AX51" s="48" t="e">
        <f t="array" ref="AX51">VLOOKUP(AV49,TRANSPOSE(#REF!),5,FALSE)</f>
        <v>#REF!</v>
      </c>
    </row>
    <row r="52" spans="1:54" s="38" customFormat="1" ht="34.5" customHeight="1">
      <c r="A52" s="39"/>
      <c r="B52" s="218"/>
      <c r="C52" s="218"/>
      <c r="D52" s="218"/>
      <c r="E52" s="218"/>
      <c r="F52" s="218"/>
      <c r="G52" s="218"/>
      <c r="H52" s="218"/>
      <c r="I52" s="218"/>
      <c r="J52" s="218"/>
      <c r="K52" s="218"/>
      <c r="L52" s="218"/>
      <c r="M52" s="218"/>
      <c r="N52" s="218"/>
      <c r="O52" s="218"/>
      <c r="P52" s="218"/>
      <c r="Q52" s="81"/>
      <c r="R52" s="81"/>
      <c r="S52" s="81"/>
      <c r="T52" s="81"/>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37"/>
      <c r="AT52" s="35"/>
      <c r="AX52" s="48"/>
      <c r="AY52" s="38" t="s">
        <v>3</v>
      </c>
    </row>
    <row r="53" spans="1:54" s="38" customFormat="1" ht="34.5" customHeight="1">
      <c r="A53" s="39"/>
      <c r="B53" s="218"/>
      <c r="C53" s="218"/>
      <c r="D53" s="218"/>
      <c r="E53" s="218"/>
      <c r="F53" s="218"/>
      <c r="G53" s="218"/>
      <c r="H53" s="218"/>
      <c r="I53" s="218"/>
      <c r="J53" s="218"/>
      <c r="K53" s="218"/>
      <c r="L53" s="218"/>
      <c r="M53" s="218"/>
      <c r="N53" s="218"/>
      <c r="O53" s="218"/>
      <c r="P53" s="218"/>
      <c r="Q53" s="81"/>
      <c r="R53" s="81"/>
      <c r="S53" s="81"/>
      <c r="T53" s="81"/>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37"/>
      <c r="AT53" s="35"/>
      <c r="AW53" s="48"/>
    </row>
    <row r="54" spans="1:54" s="38" customFormat="1" ht="27.75" customHeight="1">
      <c r="A54" s="39"/>
      <c r="B54" s="218" t="s">
        <v>51</v>
      </c>
      <c r="C54" s="218"/>
      <c r="D54" s="218"/>
      <c r="E54" s="218"/>
      <c r="F54" s="218"/>
      <c r="G54" s="218"/>
      <c r="H54" s="218"/>
      <c r="I54" s="218"/>
      <c r="J54" s="218"/>
      <c r="K54" s="218"/>
      <c r="L54" s="218"/>
      <c r="M54" s="218"/>
      <c r="N54" s="218"/>
      <c r="O54" s="218"/>
      <c r="P54" s="218"/>
      <c r="Q54" s="81"/>
      <c r="R54" s="81"/>
      <c r="S54" s="81"/>
      <c r="T54" s="81"/>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37"/>
      <c r="AT54" s="35"/>
      <c r="AW54" s="48"/>
      <c r="AX54" s="38" t="s">
        <v>3</v>
      </c>
    </row>
    <row r="55" spans="1:54" s="38" customFormat="1" ht="7.5" customHeight="1" thickBot="1">
      <c r="A55" s="39"/>
      <c r="B55" s="136"/>
      <c r="C55" s="136"/>
      <c r="D55" s="136"/>
      <c r="E55" s="136"/>
      <c r="F55" s="136"/>
      <c r="G55" s="136"/>
      <c r="H55" s="136"/>
      <c r="I55" s="136"/>
      <c r="J55" s="136"/>
      <c r="K55" s="136"/>
      <c r="L55" s="136"/>
      <c r="M55" s="136"/>
      <c r="N55" s="136"/>
      <c r="O55" s="136"/>
      <c r="P55" s="145"/>
      <c r="Q55" s="81"/>
      <c r="R55" s="81"/>
      <c r="S55" s="81"/>
      <c r="T55" s="81"/>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37"/>
      <c r="AT55" s="35"/>
    </row>
    <row r="56" spans="1:54" s="38" customFormat="1" ht="21" customHeight="1">
      <c r="A56" s="39"/>
      <c r="B56" s="146" t="s">
        <v>39</v>
      </c>
      <c r="C56" s="220"/>
      <c r="D56" s="220"/>
      <c r="E56" s="220"/>
      <c r="F56" s="220"/>
      <c r="G56" s="220"/>
      <c r="H56" s="220"/>
      <c r="I56" s="220"/>
      <c r="J56" s="220"/>
      <c r="K56" s="220"/>
      <c r="L56" s="220"/>
      <c r="M56" s="220"/>
      <c r="N56" s="220"/>
      <c r="O56" s="220"/>
      <c r="P56" s="221"/>
      <c r="Q56" s="81"/>
      <c r="R56" s="81"/>
      <c r="S56" s="81"/>
      <c r="T56" s="81"/>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37"/>
      <c r="AT56" s="35"/>
    </row>
    <row r="57" spans="1:54" s="38" customFormat="1" ht="21" customHeight="1">
      <c r="A57" s="39"/>
      <c r="B57" s="147" t="s">
        <v>40</v>
      </c>
      <c r="C57" s="222"/>
      <c r="D57" s="222"/>
      <c r="E57" s="222"/>
      <c r="F57" s="222"/>
      <c r="G57" s="222"/>
      <c r="H57" s="222"/>
      <c r="I57" s="222"/>
      <c r="J57" s="222"/>
      <c r="K57" s="222"/>
      <c r="L57" s="222"/>
      <c r="M57" s="222"/>
      <c r="N57" s="222"/>
      <c r="O57" s="222"/>
      <c r="P57" s="223"/>
      <c r="Q57" s="81"/>
      <c r="R57" s="81"/>
      <c r="S57" s="81"/>
      <c r="T57" s="81"/>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37"/>
      <c r="AT57" s="35"/>
    </row>
    <row r="58" spans="1:54" s="38" customFormat="1" ht="21" customHeight="1">
      <c r="A58" s="39"/>
      <c r="B58" s="147" t="s">
        <v>41</v>
      </c>
      <c r="C58" s="222"/>
      <c r="D58" s="222"/>
      <c r="E58" s="222"/>
      <c r="F58" s="222"/>
      <c r="G58" s="222"/>
      <c r="H58" s="222"/>
      <c r="I58" s="222"/>
      <c r="J58" s="222"/>
      <c r="K58" s="222"/>
      <c r="L58" s="222"/>
      <c r="M58" s="222"/>
      <c r="N58" s="222"/>
      <c r="O58" s="222"/>
      <c r="P58" s="223"/>
      <c r="Q58" s="81"/>
      <c r="R58" s="81"/>
      <c r="S58" s="81"/>
      <c r="T58" s="81"/>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37"/>
      <c r="AT58" s="35"/>
    </row>
    <row r="59" spans="1:54" s="38" customFormat="1" ht="21" customHeight="1" thickBot="1">
      <c r="A59" s="39"/>
      <c r="B59" s="148" t="s">
        <v>42</v>
      </c>
      <c r="C59" s="224"/>
      <c r="D59" s="224"/>
      <c r="E59" s="224"/>
      <c r="F59" s="224"/>
      <c r="G59" s="224"/>
      <c r="H59" s="224"/>
      <c r="I59" s="224"/>
      <c r="J59" s="224"/>
      <c r="K59" s="224"/>
      <c r="L59" s="224"/>
      <c r="M59" s="224"/>
      <c r="N59" s="224"/>
      <c r="O59" s="224"/>
      <c r="P59" s="225"/>
      <c r="Q59" s="81"/>
      <c r="R59" s="81"/>
      <c r="S59" s="81"/>
      <c r="T59" s="81"/>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37"/>
      <c r="AT59" s="35"/>
    </row>
    <row r="60" spans="1:54" s="38" customFormat="1" ht="33.75" customHeight="1">
      <c r="A60" s="39"/>
      <c r="B60" s="81"/>
      <c r="C60" s="81"/>
      <c r="D60" s="81"/>
      <c r="E60" s="81"/>
      <c r="F60" s="81"/>
      <c r="G60" s="81"/>
      <c r="H60" s="81"/>
      <c r="I60" s="81"/>
      <c r="J60" s="81"/>
      <c r="K60" s="81"/>
      <c r="L60" s="81"/>
      <c r="M60" s="81"/>
      <c r="N60" s="81"/>
      <c r="O60" s="81"/>
      <c r="P60" s="81"/>
      <c r="Q60" s="81"/>
      <c r="R60" s="81"/>
      <c r="S60" s="81"/>
      <c r="T60" s="81"/>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37"/>
      <c r="AT60" s="35"/>
    </row>
    <row r="61" spans="1:54" s="38" customFormat="1" ht="15.75">
      <c r="A61" s="39"/>
      <c r="B61" s="226" t="s">
        <v>37</v>
      </c>
      <c r="C61" s="226"/>
      <c r="D61" s="226"/>
      <c r="E61" s="226"/>
      <c r="F61" s="226"/>
      <c r="G61" s="226"/>
      <c r="H61" s="226"/>
      <c r="I61" s="226"/>
      <c r="J61" s="226"/>
      <c r="K61" s="226"/>
      <c r="L61" s="226"/>
      <c r="M61" s="226"/>
      <c r="N61" s="226"/>
      <c r="O61" s="226"/>
      <c r="P61" s="226"/>
      <c r="Q61" s="81"/>
      <c r="R61" s="81"/>
      <c r="S61" s="81"/>
      <c r="T61" s="81"/>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37"/>
      <c r="AT61" s="35"/>
    </row>
    <row r="62" spans="1:54" s="38" customFormat="1" ht="5.25" customHeight="1">
      <c r="A62" s="39"/>
      <c r="B62" s="227"/>
      <c r="C62" s="227"/>
      <c r="D62" s="227"/>
      <c r="E62" s="227"/>
      <c r="F62" s="227"/>
      <c r="G62" s="227"/>
      <c r="H62" s="227"/>
      <c r="I62" s="227"/>
      <c r="J62" s="227"/>
      <c r="K62" s="227"/>
      <c r="L62" s="227"/>
      <c r="M62" s="227"/>
      <c r="N62" s="227"/>
      <c r="O62" s="227"/>
      <c r="P62" s="227"/>
      <c r="Q62" s="81"/>
      <c r="R62" s="81"/>
      <c r="S62" s="81"/>
      <c r="T62" s="81"/>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37"/>
      <c r="AT62" s="35"/>
    </row>
    <row r="63" spans="1:54" s="38" customFormat="1" ht="11.25" customHeight="1">
      <c r="A63" s="39"/>
      <c r="B63" s="218" t="e">
        <f>#REF!</f>
        <v>#REF!</v>
      </c>
      <c r="C63" s="218"/>
      <c r="D63" s="218"/>
      <c r="E63" s="218"/>
      <c r="F63" s="218"/>
      <c r="G63" s="218"/>
      <c r="H63" s="218"/>
      <c r="I63" s="218"/>
      <c r="J63" s="218"/>
      <c r="K63" s="218"/>
      <c r="L63" s="218"/>
      <c r="M63" s="218"/>
      <c r="N63" s="218"/>
      <c r="O63" s="218"/>
      <c r="P63" s="218"/>
      <c r="Q63" s="81"/>
      <c r="R63" s="81"/>
      <c r="S63" s="81"/>
      <c r="T63" s="81"/>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37"/>
      <c r="AT63" s="35"/>
    </row>
    <row r="64" spans="1:54" s="38" customFormat="1" ht="11.25" customHeight="1">
      <c r="A64" s="39"/>
      <c r="B64" s="218"/>
      <c r="C64" s="218"/>
      <c r="D64" s="218"/>
      <c r="E64" s="218"/>
      <c r="F64" s="218"/>
      <c r="G64" s="218"/>
      <c r="H64" s="218"/>
      <c r="I64" s="218"/>
      <c r="J64" s="218"/>
      <c r="K64" s="218"/>
      <c r="L64" s="218"/>
      <c r="M64" s="218"/>
      <c r="N64" s="218"/>
      <c r="O64" s="218"/>
      <c r="P64" s="218"/>
      <c r="Q64" s="81"/>
      <c r="R64" s="81"/>
      <c r="S64" s="81"/>
      <c r="T64" s="81"/>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37"/>
      <c r="AT64" s="35"/>
    </row>
    <row r="65" spans="1:245" s="38" customFormat="1" ht="11.25" customHeight="1">
      <c r="A65" s="39"/>
      <c r="B65" s="218"/>
      <c r="C65" s="218"/>
      <c r="D65" s="218"/>
      <c r="E65" s="218"/>
      <c r="F65" s="218"/>
      <c r="G65" s="218"/>
      <c r="H65" s="218"/>
      <c r="I65" s="218"/>
      <c r="J65" s="218"/>
      <c r="K65" s="218"/>
      <c r="L65" s="218"/>
      <c r="M65" s="218"/>
      <c r="N65" s="218"/>
      <c r="O65" s="218"/>
      <c r="P65" s="218"/>
      <c r="Q65" s="81"/>
      <c r="R65" s="81"/>
      <c r="S65" s="81"/>
      <c r="T65" s="81"/>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37"/>
      <c r="AT65" s="35"/>
    </row>
    <row r="66" spans="1:245" s="38" customFormat="1" ht="11.25" customHeight="1">
      <c r="A66" s="39"/>
      <c r="B66" s="218"/>
      <c r="C66" s="218"/>
      <c r="D66" s="218"/>
      <c r="E66" s="218"/>
      <c r="F66" s="218"/>
      <c r="G66" s="218"/>
      <c r="H66" s="218"/>
      <c r="I66" s="218"/>
      <c r="J66" s="218"/>
      <c r="K66" s="218"/>
      <c r="L66" s="218"/>
      <c r="M66" s="218"/>
      <c r="N66" s="218"/>
      <c r="O66" s="218"/>
      <c r="P66" s="218"/>
      <c r="Q66" s="81"/>
      <c r="R66" s="81"/>
      <c r="S66" s="81"/>
      <c r="T66" s="81"/>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37"/>
      <c r="AT66" s="35"/>
    </row>
    <row r="67" spans="1:245" s="38" customFormat="1" ht="11.25" customHeight="1">
      <c r="A67" s="39"/>
      <c r="B67" s="218"/>
      <c r="C67" s="218"/>
      <c r="D67" s="218"/>
      <c r="E67" s="218"/>
      <c r="F67" s="218"/>
      <c r="G67" s="218"/>
      <c r="H67" s="218"/>
      <c r="I67" s="218"/>
      <c r="J67" s="218"/>
      <c r="K67" s="218"/>
      <c r="L67" s="218"/>
      <c r="M67" s="218"/>
      <c r="N67" s="218"/>
      <c r="O67" s="218"/>
      <c r="P67" s="218"/>
      <c r="Q67" s="81"/>
      <c r="R67" s="81"/>
      <c r="S67" s="81"/>
      <c r="T67" s="81"/>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49"/>
      <c r="AT67" s="50"/>
      <c r="AU67" s="192"/>
      <c r="AV67" s="192"/>
      <c r="AW67" s="192"/>
      <c r="AX67" s="192"/>
      <c r="AY67" s="192"/>
      <c r="AZ67" s="192"/>
      <c r="BA67" s="192"/>
      <c r="BB67" s="192"/>
      <c r="BC67" s="192"/>
      <c r="BD67" s="192"/>
      <c r="BE67" s="192"/>
      <c r="BF67" s="217"/>
      <c r="BG67" s="217"/>
      <c r="BH67" s="217"/>
      <c r="BI67" s="217"/>
      <c r="BJ67" s="217"/>
      <c r="BK67" s="217"/>
      <c r="BL67" s="217"/>
      <c r="BM67" s="217"/>
      <c r="BN67" s="217"/>
      <c r="BO67" s="217"/>
      <c r="BP67" s="217"/>
      <c r="BQ67" s="217"/>
      <c r="BR67" s="217"/>
      <c r="BS67" s="217"/>
      <c r="BT67" s="217"/>
      <c r="BU67" s="217"/>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c r="EO67" s="217"/>
      <c r="EP67" s="217"/>
      <c r="EQ67" s="217"/>
      <c r="ER67" s="217"/>
      <c r="ES67" s="217"/>
      <c r="ET67" s="217"/>
      <c r="EU67" s="217"/>
      <c r="EV67" s="217"/>
      <c r="EW67" s="217"/>
      <c r="EX67" s="217"/>
      <c r="EY67" s="217"/>
      <c r="EZ67" s="217"/>
      <c r="FA67" s="217"/>
      <c r="FB67" s="217"/>
      <c r="FC67" s="217"/>
      <c r="FD67" s="217"/>
      <c r="FE67" s="217"/>
      <c r="FF67" s="217"/>
      <c r="FG67" s="217"/>
      <c r="FH67" s="217"/>
      <c r="FI67" s="217"/>
      <c r="FJ67" s="217"/>
      <c r="FK67" s="217"/>
      <c r="FL67" s="217"/>
      <c r="FM67" s="217"/>
      <c r="FN67" s="217"/>
      <c r="FO67" s="217"/>
      <c r="FP67" s="217"/>
      <c r="FQ67" s="217"/>
      <c r="FR67" s="217"/>
      <c r="FS67" s="217"/>
      <c r="FT67" s="217"/>
      <c r="FU67" s="217"/>
      <c r="FV67" s="217"/>
      <c r="FW67" s="217"/>
      <c r="FX67" s="217"/>
      <c r="FY67" s="217"/>
      <c r="FZ67" s="217"/>
      <c r="GA67" s="217"/>
      <c r="GB67" s="217"/>
      <c r="GC67" s="217"/>
      <c r="GD67" s="217"/>
      <c r="GE67" s="217"/>
      <c r="GF67" s="217"/>
      <c r="GG67" s="217"/>
      <c r="GH67" s="217"/>
      <c r="GI67" s="217"/>
      <c r="GJ67" s="217"/>
      <c r="GK67" s="217"/>
      <c r="GL67" s="217"/>
      <c r="GM67" s="217"/>
      <c r="GN67" s="217"/>
      <c r="GO67" s="217"/>
      <c r="GP67" s="217"/>
      <c r="GQ67" s="217"/>
      <c r="GR67" s="217"/>
      <c r="GS67" s="217"/>
      <c r="GT67" s="217"/>
      <c r="GU67" s="217"/>
      <c r="GV67" s="217"/>
      <c r="GW67" s="217"/>
      <c r="GX67" s="217"/>
      <c r="GY67" s="217"/>
      <c r="GZ67" s="217"/>
      <c r="HA67" s="217"/>
      <c r="HB67" s="217"/>
      <c r="HC67" s="217"/>
      <c r="HD67" s="217"/>
      <c r="HE67" s="217"/>
      <c r="HF67" s="217"/>
      <c r="HG67" s="217"/>
      <c r="HH67" s="217"/>
      <c r="HI67" s="217"/>
      <c r="HJ67" s="217"/>
      <c r="HK67" s="217"/>
      <c r="HL67" s="217"/>
      <c r="HM67" s="217"/>
      <c r="HN67" s="217"/>
      <c r="HO67" s="217"/>
      <c r="HP67" s="217"/>
      <c r="HQ67" s="217"/>
      <c r="HR67" s="217"/>
      <c r="HS67" s="217"/>
      <c r="HT67" s="217"/>
      <c r="HU67" s="217"/>
      <c r="HV67" s="217"/>
      <c r="HW67" s="217"/>
      <c r="HX67" s="217"/>
      <c r="HY67" s="217"/>
      <c r="HZ67" s="217"/>
      <c r="IA67" s="217"/>
      <c r="IB67" s="217"/>
      <c r="IC67" s="217"/>
      <c r="ID67" s="217"/>
      <c r="IE67" s="217"/>
      <c r="IF67" s="217"/>
      <c r="IG67" s="217"/>
      <c r="IH67" s="217"/>
      <c r="II67" s="217"/>
      <c r="IJ67" s="217"/>
      <c r="IK67" s="217"/>
    </row>
    <row r="68" spans="1:245" s="38" customFormat="1" ht="11.25" customHeight="1">
      <c r="A68" s="39"/>
      <c r="B68" s="218"/>
      <c r="C68" s="218"/>
      <c r="D68" s="218"/>
      <c r="E68" s="218"/>
      <c r="F68" s="218"/>
      <c r="G68" s="218"/>
      <c r="H68" s="218"/>
      <c r="I68" s="218"/>
      <c r="J68" s="218"/>
      <c r="K68" s="218"/>
      <c r="L68" s="218"/>
      <c r="M68" s="218"/>
      <c r="N68" s="218"/>
      <c r="O68" s="218"/>
      <c r="P68" s="218"/>
      <c r="Q68" s="81"/>
      <c r="R68" s="81"/>
      <c r="S68" s="81"/>
      <c r="T68" s="81"/>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37"/>
      <c r="AT68" s="35"/>
    </row>
    <row r="69" spans="1:245" s="38" customFormat="1" ht="11.25" customHeight="1">
      <c r="A69" s="39"/>
      <c r="B69" s="218"/>
      <c r="C69" s="218"/>
      <c r="D69" s="218"/>
      <c r="E69" s="218"/>
      <c r="F69" s="218"/>
      <c r="G69" s="218"/>
      <c r="H69" s="218"/>
      <c r="I69" s="218"/>
      <c r="J69" s="218"/>
      <c r="K69" s="218"/>
      <c r="L69" s="218"/>
      <c r="M69" s="218"/>
      <c r="N69" s="218"/>
      <c r="O69" s="218"/>
      <c r="P69" s="218"/>
      <c r="Q69" s="81"/>
      <c r="R69" s="81"/>
      <c r="S69" s="81"/>
      <c r="T69" s="81"/>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37"/>
      <c r="AT69" s="35"/>
    </row>
    <row r="70" spans="1:245" s="38" customFormat="1" ht="11.25" customHeight="1">
      <c r="A70" s="39"/>
      <c r="B70" s="218"/>
      <c r="C70" s="218"/>
      <c r="D70" s="218"/>
      <c r="E70" s="218"/>
      <c r="F70" s="218"/>
      <c r="G70" s="218"/>
      <c r="H70" s="218"/>
      <c r="I70" s="218"/>
      <c r="J70" s="218"/>
      <c r="K70" s="218"/>
      <c r="L70" s="218"/>
      <c r="M70" s="218"/>
      <c r="N70" s="218"/>
      <c r="O70" s="218"/>
      <c r="P70" s="218"/>
      <c r="Q70" s="81"/>
      <c r="R70" s="81"/>
      <c r="S70" s="81"/>
      <c r="T70" s="81"/>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37"/>
      <c r="AT70" s="35"/>
    </row>
    <row r="71" spans="1:245" s="38" customFormat="1" ht="11.25" customHeight="1">
      <c r="A71" s="39"/>
      <c r="B71" s="218"/>
      <c r="C71" s="218"/>
      <c r="D71" s="218"/>
      <c r="E71" s="218"/>
      <c r="F71" s="218"/>
      <c r="G71" s="218"/>
      <c r="H71" s="218"/>
      <c r="I71" s="218"/>
      <c r="J71" s="218"/>
      <c r="K71" s="218"/>
      <c r="L71" s="218"/>
      <c r="M71" s="218"/>
      <c r="N71" s="218"/>
      <c r="O71" s="218"/>
      <c r="P71" s="218"/>
      <c r="Q71" s="81"/>
      <c r="R71" s="81"/>
      <c r="S71" s="81"/>
      <c r="T71" s="81"/>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37"/>
      <c r="AT71" s="35"/>
    </row>
    <row r="72" spans="1:245" s="38" customFormat="1" ht="15.75" customHeight="1">
      <c r="A72" s="39"/>
      <c r="B72" s="218"/>
      <c r="C72" s="218"/>
      <c r="D72" s="218"/>
      <c r="E72" s="218"/>
      <c r="F72" s="218"/>
      <c r="G72" s="218"/>
      <c r="H72" s="218"/>
      <c r="I72" s="218"/>
      <c r="J72" s="218"/>
      <c r="K72" s="218"/>
      <c r="L72" s="218"/>
      <c r="M72" s="218"/>
      <c r="N72" s="218"/>
      <c r="O72" s="218"/>
      <c r="P72" s="218"/>
      <c r="Q72" s="81"/>
      <c r="R72" s="81"/>
      <c r="S72" s="81"/>
      <c r="T72" s="81"/>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37"/>
      <c r="AT72" s="35"/>
    </row>
    <row r="73" spans="1:245" s="38" customFormat="1" ht="24.75" customHeight="1">
      <c r="A73" s="39"/>
      <c r="B73" s="218"/>
      <c r="C73" s="218"/>
      <c r="D73" s="218"/>
      <c r="E73" s="218"/>
      <c r="F73" s="218"/>
      <c r="G73" s="218"/>
      <c r="H73" s="218"/>
      <c r="I73" s="218"/>
      <c r="J73" s="218"/>
      <c r="K73" s="218"/>
      <c r="L73" s="218"/>
      <c r="M73" s="218"/>
      <c r="N73" s="218"/>
      <c r="O73" s="218"/>
      <c r="P73" s="218"/>
      <c r="Q73" s="81"/>
      <c r="R73" s="81"/>
      <c r="S73" s="81"/>
      <c r="T73" s="81"/>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37"/>
      <c r="AT73" s="35"/>
    </row>
    <row r="74" spans="1:245" ht="10.5" customHeight="1">
      <c r="A74" s="51"/>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26"/>
      <c r="AD74" s="26"/>
      <c r="AE74" s="26"/>
      <c r="AF74" s="26"/>
      <c r="AG74" s="26"/>
      <c r="AH74" s="26"/>
      <c r="AI74" s="26"/>
      <c r="AJ74" s="26"/>
      <c r="AK74" s="26"/>
      <c r="AL74" s="26"/>
      <c r="AM74" s="26"/>
      <c r="AN74" s="26"/>
      <c r="AO74" s="26"/>
      <c r="AP74" s="26"/>
      <c r="AQ74" s="26"/>
    </row>
    <row r="75" spans="1:245" ht="25.5" customHeight="1">
      <c r="A75" s="51"/>
      <c r="B75" s="201"/>
      <c r="C75" s="201"/>
      <c r="D75" s="201"/>
      <c r="E75" s="37"/>
      <c r="F75" s="37"/>
      <c r="G75" s="37"/>
      <c r="H75" s="37"/>
      <c r="I75" s="37"/>
      <c r="J75" s="37"/>
      <c r="K75" s="37"/>
      <c r="L75" s="37"/>
      <c r="M75" s="37"/>
      <c r="N75" s="37"/>
      <c r="O75" s="37"/>
      <c r="P75" s="37"/>
      <c r="Q75" s="37"/>
      <c r="R75" s="37"/>
      <c r="S75" s="37"/>
      <c r="T75" s="37"/>
      <c r="U75" s="174"/>
      <c r="V75" s="37"/>
      <c r="W75" s="37"/>
      <c r="X75" s="37"/>
      <c r="Y75" s="37"/>
      <c r="Z75" s="37"/>
      <c r="AA75" s="37"/>
      <c r="AB75" s="37"/>
      <c r="AC75" s="26"/>
      <c r="AD75" s="26"/>
      <c r="AE75" s="26"/>
      <c r="AF75" s="26"/>
      <c r="AG75" s="26"/>
      <c r="AH75" s="26"/>
      <c r="AI75" s="26"/>
      <c r="AJ75" s="26"/>
      <c r="AK75" s="26"/>
      <c r="AL75" s="26"/>
      <c r="AM75" s="26"/>
      <c r="AN75" s="26"/>
      <c r="AO75" s="26"/>
      <c r="AP75" s="26"/>
      <c r="AQ75" s="26"/>
    </row>
    <row r="76" spans="1:245" ht="22.5" customHeight="1" thickBot="1">
      <c r="A76" s="32"/>
      <c r="B76" s="201"/>
      <c r="C76" s="201"/>
      <c r="D76" s="201"/>
      <c r="E76" s="37"/>
      <c r="F76" s="203"/>
      <c r="G76" s="203"/>
      <c r="H76" s="203"/>
      <c r="I76" s="203"/>
      <c r="J76" s="203"/>
      <c r="K76" s="203"/>
      <c r="L76" s="52"/>
      <c r="M76" s="203"/>
      <c r="N76" s="203"/>
      <c r="O76" s="203"/>
      <c r="P76" s="203"/>
      <c r="Q76" s="203"/>
      <c r="R76" s="203"/>
      <c r="S76" s="52"/>
      <c r="T76" s="52"/>
      <c r="U76" s="52"/>
      <c r="V76" s="52"/>
      <c r="W76" s="52"/>
      <c r="X76" s="203"/>
      <c r="Y76" s="203"/>
      <c r="Z76" s="203"/>
      <c r="AA76" s="203"/>
      <c r="AB76" s="203"/>
      <c r="AC76" s="27"/>
      <c r="AD76" s="171" t="s">
        <v>48</v>
      </c>
      <c r="AE76" s="171"/>
      <c r="AF76" s="171"/>
      <c r="AG76" s="171"/>
      <c r="AH76" s="171"/>
      <c r="AI76" s="171"/>
      <c r="AJ76" s="171"/>
      <c r="AK76" s="171"/>
      <c r="AL76" s="171"/>
      <c r="AM76" s="173"/>
      <c r="AN76" s="172"/>
      <c r="AO76" s="172"/>
      <c r="AP76" s="27"/>
      <c r="AQ76" s="27"/>
      <c r="AR76" s="27"/>
    </row>
    <row r="77" spans="1:245" ht="22.5" customHeight="1">
      <c r="A77" s="32"/>
      <c r="B77" s="202"/>
      <c r="C77" s="202"/>
      <c r="D77" s="202"/>
      <c r="E77" s="37"/>
      <c r="F77" s="204"/>
      <c r="G77" s="204"/>
      <c r="H77" s="204"/>
      <c r="I77" s="204"/>
      <c r="J77" s="204"/>
      <c r="K77" s="204"/>
      <c r="L77" s="52"/>
      <c r="M77" s="204"/>
      <c r="N77" s="204"/>
      <c r="O77" s="204"/>
      <c r="P77" s="204"/>
      <c r="Q77" s="204"/>
      <c r="R77" s="204"/>
      <c r="S77" s="52"/>
      <c r="T77" s="52"/>
      <c r="U77" s="52"/>
      <c r="V77" s="52"/>
      <c r="W77" s="52"/>
      <c r="X77" s="204"/>
      <c r="Y77" s="204"/>
      <c r="Z77" s="204"/>
      <c r="AA77" s="204"/>
      <c r="AB77" s="204"/>
      <c r="AC77" s="27"/>
      <c r="AD77" s="205"/>
      <c r="AE77" s="206"/>
      <c r="AF77" s="206"/>
      <c r="AG77" s="206"/>
      <c r="AH77" s="206"/>
      <c r="AI77" s="206"/>
      <c r="AJ77" s="206"/>
      <c r="AK77" s="206"/>
      <c r="AL77" s="206"/>
      <c r="AM77" s="206"/>
      <c r="AN77" s="206"/>
      <c r="AO77" s="206"/>
      <c r="AP77" s="206"/>
      <c r="AQ77" s="206"/>
      <c r="AR77" s="207"/>
    </row>
    <row r="78" spans="1:245" s="78" customFormat="1" ht="33.75" customHeight="1">
      <c r="A78" s="75"/>
      <c r="B78" s="214" t="s">
        <v>44</v>
      </c>
      <c r="C78" s="214"/>
      <c r="D78" s="214"/>
      <c r="E78" s="189"/>
      <c r="F78" s="215" t="s">
        <v>45</v>
      </c>
      <c r="G78" s="215"/>
      <c r="H78" s="215"/>
      <c r="I78" s="215"/>
      <c r="J78" s="215"/>
      <c r="K78" s="215"/>
      <c r="L78" s="169"/>
      <c r="M78" s="215" t="s">
        <v>46</v>
      </c>
      <c r="N78" s="215"/>
      <c r="O78" s="215"/>
      <c r="P78" s="215"/>
      <c r="Q78" s="215"/>
      <c r="R78" s="215"/>
      <c r="S78" s="170"/>
      <c r="T78" s="170"/>
      <c r="U78" s="170"/>
      <c r="V78" s="170"/>
      <c r="W78" s="170"/>
      <c r="X78" s="215" t="s">
        <v>47</v>
      </c>
      <c r="Y78" s="215"/>
      <c r="Z78" s="215"/>
      <c r="AA78" s="215"/>
      <c r="AB78" s="215"/>
      <c r="AC78" s="76"/>
      <c r="AD78" s="208"/>
      <c r="AE78" s="209"/>
      <c r="AF78" s="209"/>
      <c r="AG78" s="209"/>
      <c r="AH78" s="209"/>
      <c r="AI78" s="209"/>
      <c r="AJ78" s="209"/>
      <c r="AK78" s="209"/>
      <c r="AL78" s="209"/>
      <c r="AM78" s="209"/>
      <c r="AN78" s="209"/>
      <c r="AO78" s="209"/>
      <c r="AP78" s="209"/>
      <c r="AQ78" s="209"/>
      <c r="AR78" s="210"/>
      <c r="AS78" s="77"/>
    </row>
    <row r="79" spans="1:245" ht="12.75" customHeight="1">
      <c r="A79" s="32"/>
      <c r="B79" s="197"/>
      <c r="C79" s="197"/>
      <c r="D79" s="197"/>
      <c r="E79" s="37"/>
      <c r="F79" s="37"/>
      <c r="G79" s="52"/>
      <c r="H79" s="52"/>
      <c r="I79" s="52"/>
      <c r="J79" s="52"/>
      <c r="K79" s="52"/>
      <c r="L79" s="191"/>
      <c r="M79" s="191"/>
      <c r="N79" s="191"/>
      <c r="O79" s="191"/>
      <c r="P79" s="191"/>
      <c r="Q79" s="191"/>
      <c r="R79" s="191"/>
      <c r="S79" s="191"/>
      <c r="T79" s="191"/>
      <c r="U79" s="191"/>
      <c r="V79" s="191"/>
      <c r="W79" s="191"/>
      <c r="X79" s="52"/>
      <c r="Y79" s="191"/>
      <c r="Z79" s="191"/>
      <c r="AA79" s="191"/>
      <c r="AB79" s="191"/>
      <c r="AC79" s="28"/>
      <c r="AD79" s="208"/>
      <c r="AE79" s="209"/>
      <c r="AF79" s="209"/>
      <c r="AG79" s="209"/>
      <c r="AH79" s="209"/>
      <c r="AI79" s="209"/>
      <c r="AJ79" s="209"/>
      <c r="AK79" s="209"/>
      <c r="AL79" s="209"/>
      <c r="AM79" s="209"/>
      <c r="AN79" s="209"/>
      <c r="AO79" s="209"/>
      <c r="AP79" s="209"/>
      <c r="AQ79" s="209"/>
      <c r="AR79" s="210"/>
    </row>
    <row r="80" spans="1:245" ht="9.75">
      <c r="A80" s="32"/>
      <c r="B80" s="216"/>
      <c r="C80" s="216"/>
      <c r="D80" s="216"/>
      <c r="E80" s="216"/>
      <c r="F80" s="15"/>
      <c r="G80" s="53"/>
      <c r="H80" s="53"/>
      <c r="I80" s="53"/>
      <c r="J80" s="53"/>
      <c r="K80" s="53"/>
      <c r="L80" s="53"/>
      <c r="M80" s="53"/>
      <c r="N80" s="53"/>
      <c r="O80" s="53"/>
      <c r="P80" s="53"/>
      <c r="Q80" s="53"/>
      <c r="R80" s="15"/>
      <c r="S80" s="15"/>
      <c r="T80" s="15"/>
      <c r="U80" s="15"/>
      <c r="V80" s="15"/>
      <c r="W80" s="15"/>
      <c r="X80" s="34"/>
      <c r="Y80" s="34"/>
      <c r="Z80" s="34"/>
      <c r="AA80" s="34"/>
      <c r="AB80" s="53"/>
      <c r="AC80" s="17"/>
      <c r="AD80" s="208"/>
      <c r="AE80" s="209"/>
      <c r="AF80" s="209"/>
      <c r="AG80" s="209"/>
      <c r="AH80" s="209"/>
      <c r="AI80" s="209"/>
      <c r="AJ80" s="209"/>
      <c r="AK80" s="209"/>
      <c r="AL80" s="209"/>
      <c r="AM80" s="209"/>
      <c r="AN80" s="209"/>
      <c r="AO80" s="209"/>
      <c r="AP80" s="209"/>
      <c r="AQ80" s="209"/>
      <c r="AR80" s="210"/>
    </row>
    <row r="81" spans="1:44" ht="9.75">
      <c r="A81" s="54"/>
      <c r="B81" s="216"/>
      <c r="C81" s="216"/>
      <c r="D81" s="216"/>
      <c r="E81" s="216"/>
      <c r="F81" s="15"/>
      <c r="G81" s="198"/>
      <c r="H81" s="198"/>
      <c r="I81" s="198"/>
      <c r="J81" s="198"/>
      <c r="K81" s="198"/>
      <c r="L81" s="198"/>
      <c r="M81" s="190"/>
      <c r="N81" s="55"/>
      <c r="O81" s="56"/>
      <c r="P81" s="56"/>
      <c r="Q81" s="56"/>
      <c r="R81" s="15"/>
      <c r="S81" s="15"/>
      <c r="T81" s="15"/>
      <c r="U81" s="15"/>
      <c r="V81" s="15"/>
      <c r="W81" s="15"/>
      <c r="X81" s="34"/>
      <c r="Y81" s="34"/>
      <c r="Z81" s="34"/>
      <c r="AA81" s="34"/>
      <c r="AB81" s="55"/>
      <c r="AC81" s="17"/>
      <c r="AD81" s="208"/>
      <c r="AE81" s="209"/>
      <c r="AF81" s="209"/>
      <c r="AG81" s="209"/>
      <c r="AH81" s="209"/>
      <c r="AI81" s="209"/>
      <c r="AJ81" s="209"/>
      <c r="AK81" s="209"/>
      <c r="AL81" s="209"/>
      <c r="AM81" s="209"/>
      <c r="AN81" s="209"/>
      <c r="AO81" s="209"/>
      <c r="AP81" s="209"/>
      <c r="AQ81" s="209"/>
      <c r="AR81" s="210"/>
    </row>
    <row r="82" spans="1:44" ht="10.15" thickBot="1">
      <c r="A82" s="54"/>
      <c r="B82" s="216"/>
      <c r="C82" s="216"/>
      <c r="D82" s="216"/>
      <c r="E82" s="216"/>
      <c r="F82" s="15"/>
      <c r="G82" s="198"/>
      <c r="H82" s="198"/>
      <c r="I82" s="198"/>
      <c r="J82" s="198"/>
      <c r="K82" s="198"/>
      <c r="L82" s="198"/>
      <c r="M82" s="190"/>
      <c r="N82" s="56"/>
      <c r="O82" s="56"/>
      <c r="P82" s="56"/>
      <c r="Q82" s="56"/>
      <c r="R82" s="15"/>
      <c r="S82" s="15"/>
      <c r="T82" s="15"/>
      <c r="U82" s="15"/>
      <c r="V82" s="15"/>
      <c r="W82" s="15"/>
      <c r="X82" s="34"/>
      <c r="Y82" s="34"/>
      <c r="Z82" s="34"/>
      <c r="AA82" s="34"/>
      <c r="AB82" s="55"/>
      <c r="AC82" s="17"/>
      <c r="AD82" s="211"/>
      <c r="AE82" s="212"/>
      <c r="AF82" s="212"/>
      <c r="AG82" s="212"/>
      <c r="AH82" s="212"/>
      <c r="AI82" s="212"/>
      <c r="AJ82" s="212"/>
      <c r="AK82" s="212"/>
      <c r="AL82" s="212"/>
      <c r="AM82" s="212"/>
      <c r="AN82" s="212"/>
      <c r="AO82" s="212"/>
      <c r="AP82" s="212"/>
      <c r="AQ82" s="212"/>
      <c r="AR82" s="213"/>
    </row>
    <row r="83" spans="1:44" ht="9.75">
      <c r="A83" s="29"/>
      <c r="B83" s="31"/>
      <c r="C83" s="31"/>
      <c r="D83" s="31"/>
      <c r="E83" s="31"/>
      <c r="G83" s="199"/>
      <c r="H83" s="199"/>
      <c r="I83" s="199"/>
      <c r="J83" s="199"/>
      <c r="K83" s="199"/>
      <c r="L83" s="187"/>
      <c r="M83" s="187"/>
      <c r="N83" s="187"/>
      <c r="O83" s="187"/>
      <c r="X83" s="200"/>
      <c r="Y83" s="200"/>
      <c r="Z83" s="200"/>
      <c r="AA83" s="200"/>
      <c r="AB83" s="188"/>
      <c r="AC83" s="17"/>
      <c r="AD83" s="17"/>
      <c r="AE83" s="17"/>
      <c r="AF83" s="17"/>
      <c r="AG83" s="17"/>
      <c r="AH83" s="17"/>
      <c r="AI83" s="17"/>
      <c r="AJ83" s="17"/>
      <c r="AK83" s="17"/>
      <c r="AL83" s="17"/>
      <c r="AM83" s="17"/>
      <c r="AN83" s="17"/>
      <c r="AO83" s="17"/>
      <c r="AP83" s="17"/>
      <c r="AQ83" s="17"/>
    </row>
    <row r="84" spans="1:44" ht="9.75">
      <c r="A84" s="29"/>
      <c r="B84" s="31"/>
      <c r="C84" s="31"/>
      <c r="D84" s="31"/>
      <c r="E84" s="31"/>
      <c r="O84" s="187"/>
      <c r="P84" s="187"/>
      <c r="Y84" s="188"/>
      <c r="Z84" s="188"/>
      <c r="AA84" s="188"/>
      <c r="AB84" s="188"/>
      <c r="AC84" s="17"/>
      <c r="AD84" s="17"/>
      <c r="AE84" s="17"/>
      <c r="AF84" s="17"/>
      <c r="AG84" s="17"/>
      <c r="AH84" s="17"/>
      <c r="AI84" s="17"/>
      <c r="AJ84" s="17"/>
      <c r="AK84" s="17"/>
      <c r="AL84" s="17"/>
      <c r="AM84" s="17"/>
      <c r="AN84" s="17"/>
      <c r="AO84" s="17"/>
      <c r="AP84" s="17"/>
      <c r="AQ84" s="17"/>
    </row>
    <row r="85" spans="1:44" ht="9.75">
      <c r="A85" s="29"/>
      <c r="B85" s="31"/>
      <c r="C85" s="31"/>
      <c r="D85" s="31"/>
      <c r="E85" s="31"/>
      <c r="O85" s="187"/>
      <c r="P85" s="187"/>
      <c r="Y85" s="30"/>
      <c r="Z85" s="30"/>
      <c r="AA85" s="30"/>
      <c r="AB85" s="30"/>
      <c r="AC85" s="30"/>
      <c r="AD85" s="30"/>
      <c r="AE85" s="30"/>
      <c r="AF85" s="17"/>
      <c r="AG85" s="17"/>
      <c r="AH85" s="17"/>
      <c r="AI85" s="17"/>
      <c r="AJ85" s="17"/>
      <c r="AK85" s="17"/>
      <c r="AL85" s="17"/>
      <c r="AM85" s="17"/>
      <c r="AN85" s="17"/>
      <c r="AO85" s="17"/>
      <c r="AP85" s="17"/>
      <c r="AQ85" s="17"/>
    </row>
    <row r="86" spans="1:44" ht="9.75"/>
    <row r="87" spans="1:44" ht="9.75"/>
    <row r="88" spans="1:44" ht="9.75"/>
    <row r="89" spans="1:44" ht="11.1" customHeight="1"/>
    <row r="90" spans="1:44" ht="11.1" customHeight="1"/>
    <row r="91" spans="1:44" ht="11.1" customHeight="1"/>
    <row r="92" spans="1:44" ht="11.1" customHeight="1"/>
    <row r="93" spans="1:44" ht="11.1" customHeight="1"/>
    <row r="94" spans="1:44" ht="11.1" customHeight="1"/>
    <row r="95" spans="1:44" ht="11.1" customHeight="1"/>
    <row r="96" spans="1:44"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sheetData>
  <sheetProtection formatCells="0" formatColumns="0" formatRows="0" selectLockedCells="1"/>
  <dataConsolidate/>
  <mergeCells count="224">
    <mergeCell ref="G1:AE4"/>
    <mergeCell ref="AF1:AQ1"/>
    <mergeCell ref="AF2:AQ2"/>
    <mergeCell ref="AF3:AQ3"/>
    <mergeCell ref="AF4:AQ4"/>
    <mergeCell ref="A5:A6"/>
    <mergeCell ref="AF5:AL5"/>
    <mergeCell ref="AM5:AQ5"/>
    <mergeCell ref="B6:E6"/>
    <mergeCell ref="F6:L6"/>
    <mergeCell ref="W6:AK6"/>
    <mergeCell ref="B8:E8"/>
    <mergeCell ref="F8:R8"/>
    <mergeCell ref="V8:Z8"/>
    <mergeCell ref="AB8:AR8"/>
    <mergeCell ref="B9:E9"/>
    <mergeCell ref="F9:R9"/>
    <mergeCell ref="V9:Z9"/>
    <mergeCell ref="AB9:AR9"/>
    <mergeCell ref="B11:D11"/>
    <mergeCell ref="F11:R11"/>
    <mergeCell ref="V11:X11"/>
    <mergeCell ref="AB11:AQ11"/>
    <mergeCell ref="B12:D12"/>
    <mergeCell ref="F12:R12"/>
    <mergeCell ref="V12:X12"/>
    <mergeCell ref="Y12:AA12"/>
    <mergeCell ref="AB12:AQ12"/>
    <mergeCell ref="F15:R15"/>
    <mergeCell ref="V15:AA15"/>
    <mergeCell ref="AB15:AQ15"/>
    <mergeCell ref="B16:D16"/>
    <mergeCell ref="F16:R16"/>
    <mergeCell ref="V16:X16"/>
    <mergeCell ref="AB16:AQ16"/>
    <mergeCell ref="B13:D13"/>
    <mergeCell ref="F13:R13"/>
    <mergeCell ref="V13:X13"/>
    <mergeCell ref="AB13:AQ13"/>
    <mergeCell ref="F14:R14"/>
    <mergeCell ref="V14:Y14"/>
    <mergeCell ref="AB14:AQ14"/>
    <mergeCell ref="B17:D17"/>
    <mergeCell ref="F17:R17"/>
    <mergeCell ref="V17:X17"/>
    <mergeCell ref="Y17:AA17"/>
    <mergeCell ref="AB17:AQ17"/>
    <mergeCell ref="B18:D18"/>
    <mergeCell ref="F18:R18"/>
    <mergeCell ref="V18:X18"/>
    <mergeCell ref="AB18:AQ18"/>
    <mergeCell ref="B25:Q25"/>
    <mergeCell ref="X25:Z25"/>
    <mergeCell ref="AC25:AH25"/>
    <mergeCell ref="C27:Q27"/>
    <mergeCell ref="R27:W27"/>
    <mergeCell ref="Y27:AB27"/>
    <mergeCell ref="AC27:AE27"/>
    <mergeCell ref="AF27:AL27"/>
    <mergeCell ref="F20:K20"/>
    <mergeCell ref="V20:Y21"/>
    <mergeCell ref="Z20:AL21"/>
    <mergeCell ref="F21:K21"/>
    <mergeCell ref="B23:E23"/>
    <mergeCell ref="F23:R23"/>
    <mergeCell ref="AM27:AN27"/>
    <mergeCell ref="AO27:AR27"/>
    <mergeCell ref="C28:Q28"/>
    <mergeCell ref="R28:W28"/>
    <mergeCell ref="Y28:AB28"/>
    <mergeCell ref="AC28:AE28"/>
    <mergeCell ref="AF28:AH28"/>
    <mergeCell ref="AI28:AL28"/>
    <mergeCell ref="AM28:AN28"/>
    <mergeCell ref="AO28:AR28"/>
    <mergeCell ref="AM29:AN29"/>
    <mergeCell ref="AO29:AR29"/>
    <mergeCell ref="C30:Q30"/>
    <mergeCell ref="R30:W30"/>
    <mergeCell ref="Y30:AB30"/>
    <mergeCell ref="AC30:AE30"/>
    <mergeCell ref="AF30:AH30"/>
    <mergeCell ref="AI30:AL30"/>
    <mergeCell ref="AM30:AN30"/>
    <mergeCell ref="AO30:AR30"/>
    <mergeCell ref="C29:Q29"/>
    <mergeCell ref="R29:W29"/>
    <mergeCell ref="Y29:AB29"/>
    <mergeCell ref="AC29:AE29"/>
    <mergeCell ref="AF29:AH29"/>
    <mergeCell ref="AI29:AL29"/>
    <mergeCell ref="AM31:AN31"/>
    <mergeCell ref="AO31:AR31"/>
    <mergeCell ref="C32:Q32"/>
    <mergeCell ref="R32:W32"/>
    <mergeCell ref="Y32:AB32"/>
    <mergeCell ref="AC32:AE32"/>
    <mergeCell ref="AF32:AH32"/>
    <mergeCell ref="AI32:AL32"/>
    <mergeCell ref="AM32:AN32"/>
    <mergeCell ref="AO32:AR32"/>
    <mergeCell ref="C31:Q31"/>
    <mergeCell ref="R31:W31"/>
    <mergeCell ref="Y31:AB31"/>
    <mergeCell ref="AC31:AE31"/>
    <mergeCell ref="AF31:AH31"/>
    <mergeCell ref="AI31:AL31"/>
    <mergeCell ref="AM33:AN33"/>
    <mergeCell ref="AO33:AR33"/>
    <mergeCell ref="C34:Q34"/>
    <mergeCell ref="R34:W34"/>
    <mergeCell ref="Y34:AB34"/>
    <mergeCell ref="AC34:AE34"/>
    <mergeCell ref="AF34:AH34"/>
    <mergeCell ref="AI34:AL34"/>
    <mergeCell ref="AM34:AN34"/>
    <mergeCell ref="AO34:AR34"/>
    <mergeCell ref="C33:Q33"/>
    <mergeCell ref="R33:W33"/>
    <mergeCell ref="Y33:AB33"/>
    <mergeCell ref="AC33:AE33"/>
    <mergeCell ref="AF33:AH33"/>
    <mergeCell ref="AI33:AL33"/>
    <mergeCell ref="AM35:AN35"/>
    <mergeCell ref="AO35:AR35"/>
    <mergeCell ref="C36:Q36"/>
    <mergeCell ref="R36:W36"/>
    <mergeCell ref="Y36:AB36"/>
    <mergeCell ref="AC36:AE36"/>
    <mergeCell ref="AF36:AH36"/>
    <mergeCell ref="AI36:AL36"/>
    <mergeCell ref="AM36:AN36"/>
    <mergeCell ref="AO36:AR36"/>
    <mergeCell ref="C35:Q35"/>
    <mergeCell ref="R35:W35"/>
    <mergeCell ref="Y35:AB35"/>
    <mergeCell ref="AC35:AE35"/>
    <mergeCell ref="AF35:AH35"/>
    <mergeCell ref="AI35:AL35"/>
    <mergeCell ref="AM37:AN37"/>
    <mergeCell ref="AO37:AR37"/>
    <mergeCell ref="C38:Q38"/>
    <mergeCell ref="R38:W38"/>
    <mergeCell ref="Y38:AB38"/>
    <mergeCell ref="AC38:AE38"/>
    <mergeCell ref="AF38:AH38"/>
    <mergeCell ref="AI38:AL38"/>
    <mergeCell ref="AM38:AN38"/>
    <mergeCell ref="AO38:AR38"/>
    <mergeCell ref="C37:Q37"/>
    <mergeCell ref="R37:W37"/>
    <mergeCell ref="Y37:AB37"/>
    <mergeCell ref="AC37:AE37"/>
    <mergeCell ref="AF37:AH37"/>
    <mergeCell ref="AI37:AL37"/>
    <mergeCell ref="AM39:AN39"/>
    <mergeCell ref="AO39:AR39"/>
    <mergeCell ref="C40:Q40"/>
    <mergeCell ref="R40:W40"/>
    <mergeCell ref="Y40:AB40"/>
    <mergeCell ref="AC40:AE40"/>
    <mergeCell ref="AF40:AH40"/>
    <mergeCell ref="AI40:AL40"/>
    <mergeCell ref="AM40:AN40"/>
    <mergeCell ref="AO40:AR40"/>
    <mergeCell ref="C39:Q39"/>
    <mergeCell ref="R39:W39"/>
    <mergeCell ref="Y39:AB39"/>
    <mergeCell ref="AC39:AE39"/>
    <mergeCell ref="AF39:AH39"/>
    <mergeCell ref="AI39:AL39"/>
    <mergeCell ref="Y43:AB43"/>
    <mergeCell ref="AC43:AE43"/>
    <mergeCell ref="AC45:AL45"/>
    <mergeCell ref="AM45:AR45"/>
    <mergeCell ref="B47:P47"/>
    <mergeCell ref="U47:AI47"/>
    <mergeCell ref="AJ47:AR47"/>
    <mergeCell ref="AM41:AN41"/>
    <mergeCell ref="AO41:AR41"/>
    <mergeCell ref="C42:Q42"/>
    <mergeCell ref="R42:W42"/>
    <mergeCell ref="Y42:AB42"/>
    <mergeCell ref="AC42:AE42"/>
    <mergeCell ref="AF42:AH42"/>
    <mergeCell ref="AI42:AL42"/>
    <mergeCell ref="AM42:AN42"/>
    <mergeCell ref="AO42:AR42"/>
    <mergeCell ref="C41:Q41"/>
    <mergeCell ref="R41:W41"/>
    <mergeCell ref="Y41:AB41"/>
    <mergeCell ref="AC41:AE41"/>
    <mergeCell ref="AF41:AH41"/>
    <mergeCell ref="AI41:AL41"/>
    <mergeCell ref="BF67:CM67"/>
    <mergeCell ref="CN67:DU67"/>
    <mergeCell ref="DV67:FC67"/>
    <mergeCell ref="FD67:GK67"/>
    <mergeCell ref="GL67:HS67"/>
    <mergeCell ref="HT67:IK67"/>
    <mergeCell ref="B49:P53"/>
    <mergeCell ref="U49:AR73"/>
    <mergeCell ref="B54:P54"/>
    <mergeCell ref="C56:P56"/>
    <mergeCell ref="C57:P57"/>
    <mergeCell ref="C58:P58"/>
    <mergeCell ref="C59:P59"/>
    <mergeCell ref="B61:P61"/>
    <mergeCell ref="B62:P62"/>
    <mergeCell ref="B63:P73"/>
    <mergeCell ref="G81:L81"/>
    <mergeCell ref="G82:L82"/>
    <mergeCell ref="G83:K83"/>
    <mergeCell ref="X83:AA83"/>
    <mergeCell ref="B75:D77"/>
    <mergeCell ref="F76:K77"/>
    <mergeCell ref="M76:R77"/>
    <mergeCell ref="X76:AB77"/>
    <mergeCell ref="AD77:AR82"/>
    <mergeCell ref="B78:D78"/>
    <mergeCell ref="F78:K78"/>
    <mergeCell ref="M78:R78"/>
    <mergeCell ref="X78:AB78"/>
    <mergeCell ref="B80:E82"/>
  </mergeCells>
  <phoneticPr fontId="6" type="noConversion"/>
  <conditionalFormatting sqref="S12">
    <cfRule type="expression" dxfId="20" priority="20" stopIfTrue="1">
      <formula>“”</formula>
    </cfRule>
  </conditionalFormatting>
  <conditionalFormatting sqref="F8">
    <cfRule type="expression" dxfId="19" priority="19" stopIfTrue="1">
      <formula>“”</formula>
    </cfRule>
  </conditionalFormatting>
  <conditionalFormatting sqref="F17">
    <cfRule type="expression" dxfId="18" priority="17" stopIfTrue="1">
      <formula>“”</formula>
    </cfRule>
  </conditionalFormatting>
  <conditionalFormatting sqref="F15">
    <cfRule type="expression" dxfId="17" priority="18" stopIfTrue="1">
      <formula>“”</formula>
    </cfRule>
  </conditionalFormatting>
  <conditionalFormatting sqref="F9:F10">
    <cfRule type="expression" dxfId="16" priority="16" stopIfTrue="1">
      <formula>“”</formula>
    </cfRule>
  </conditionalFormatting>
  <conditionalFormatting sqref="AB10">
    <cfRule type="expression" dxfId="15" priority="15" stopIfTrue="1">
      <formula>“”</formula>
    </cfRule>
  </conditionalFormatting>
  <conditionalFormatting sqref="F16">
    <cfRule type="expression" dxfId="14" priority="14" stopIfTrue="1">
      <formula>“”</formula>
    </cfRule>
  </conditionalFormatting>
  <conditionalFormatting sqref="F13">
    <cfRule type="expression" dxfId="13" priority="12" stopIfTrue="1">
      <formula>“”</formula>
    </cfRule>
  </conditionalFormatting>
  <conditionalFormatting sqref="F11">
    <cfRule type="expression" dxfId="12" priority="11" stopIfTrue="1">
      <formula>“”</formula>
    </cfRule>
  </conditionalFormatting>
  <conditionalFormatting sqref="F18">
    <cfRule type="expression" dxfId="11" priority="13" stopIfTrue="1">
      <formula>“”</formula>
    </cfRule>
  </conditionalFormatting>
  <conditionalFormatting sqref="F12">
    <cfRule type="expression" dxfId="10" priority="10" stopIfTrue="1">
      <formula>“”</formula>
    </cfRule>
  </conditionalFormatting>
  <conditionalFormatting sqref="AB9">
    <cfRule type="expression" dxfId="9" priority="8" stopIfTrue="1">
      <formula>“”</formula>
    </cfRule>
  </conditionalFormatting>
  <conditionalFormatting sqref="AB8">
    <cfRule type="expression" dxfId="8" priority="9" stopIfTrue="1">
      <formula>“”</formula>
    </cfRule>
  </conditionalFormatting>
  <conditionalFormatting sqref="AB17">
    <cfRule type="expression" dxfId="7" priority="6" stopIfTrue="1">
      <formula>“”</formula>
    </cfRule>
  </conditionalFormatting>
  <conditionalFormatting sqref="AB15">
    <cfRule type="expression" dxfId="6" priority="7" stopIfTrue="1">
      <formula>“”</formula>
    </cfRule>
  </conditionalFormatting>
  <conditionalFormatting sqref="AB16">
    <cfRule type="expression" dxfId="5" priority="5" stopIfTrue="1">
      <formula>“”</formula>
    </cfRule>
  </conditionalFormatting>
  <conditionalFormatting sqref="AB13">
    <cfRule type="expression" dxfId="4" priority="3" stopIfTrue="1">
      <formula>“”</formula>
    </cfRule>
  </conditionalFormatting>
  <conditionalFormatting sqref="AB11">
    <cfRule type="expression" dxfId="3" priority="2" stopIfTrue="1">
      <formula>“”</formula>
    </cfRule>
  </conditionalFormatting>
  <conditionalFormatting sqref="AB18">
    <cfRule type="expression" dxfId="2" priority="4" stopIfTrue="1">
      <formula>“”</formula>
    </cfRule>
  </conditionalFormatting>
  <conditionalFormatting sqref="AB12">
    <cfRule type="expression" dxfId="1" priority="1" stopIfTrue="1">
      <formula>“”</formula>
    </cfRule>
  </conditionalFormatting>
  <dataValidations count="3">
    <dataValidation type="date" allowBlank="1" showInputMessage="1" showErrorMessage="1" sqref="X28:AB42" xr:uid="{00000000-0002-0000-0100-000000000000}">
      <formula1>40544</formula1>
      <formula2>44196</formula2>
    </dataValidation>
    <dataValidation type="list" allowBlank="1" showInputMessage="1" showErrorMessage="1" sqref="B28:B42" xr:uid="{00000000-0002-0000-0100-000001000000}">
      <formula1>$AT$28:$AT$32</formula1>
    </dataValidation>
    <dataValidation type="list" allowBlank="1" showInputMessage="1" showErrorMessage="1" sqref="F20:F21" xr:uid="{00000000-0002-0000-0100-000002000000}">
      <formula1>#REF!</formula1>
    </dataValidation>
  </dataValidations>
  <printOptions horizontalCentered="1"/>
  <pageMargins left="0.23622047244094491" right="0.19685039370078741" top="0.31496062992125984" bottom="0.15748031496062992" header="0.31496062992125984" footer="0.31496062992125984"/>
  <pageSetup paperSize="9" scale="52" orientation="portrait" r:id="rId1"/>
  <headerFooter scaleWithDoc="0" alignWithMargins="0"/>
  <drawing r:id="rId2"/>
  <legacyDrawing r:id="rId3"/>
  <controls>
    <mc:AlternateContent xmlns:mc="http://schemas.openxmlformats.org/markup-compatibility/2006">
      <mc:Choice Requires="x14">
        <control shapeId="7169" r:id="rId4" name="CheckBox1">
          <controlPr locked="0" defaultSize="0" autoLine="0" linkedCell="AT24" r:id="rId5">
            <anchor moveWithCells="1">
              <from>
                <xdr:col>21</xdr:col>
                <xdr:colOff>28575</xdr:colOff>
                <xdr:row>20</xdr:row>
                <xdr:rowOff>104775</xdr:rowOff>
              </from>
              <to>
                <xdr:col>23</xdr:col>
                <xdr:colOff>61913</xdr:colOff>
                <xdr:row>21</xdr:row>
                <xdr:rowOff>19050</xdr:rowOff>
              </to>
            </anchor>
          </controlPr>
        </control>
      </mc:Choice>
      <mc:Fallback>
        <control shapeId="7169" r:id="rId4" name="CheckBox1"/>
      </mc:Fallback>
    </mc:AlternateContent>
    <mc:AlternateContent xmlns:mc="http://schemas.openxmlformats.org/markup-compatibility/2006">
      <mc:Choice Requires="x14">
        <control shapeId="7170" r:id="rId6" name="Check Box 2">
          <controlPr locked="0" defaultSize="0" autoFill="0" autoLine="0" autoPict="0">
            <anchor moveWithCells="1">
              <from>
                <xdr:col>27</xdr:col>
                <xdr:colOff>295275</xdr:colOff>
                <xdr:row>20</xdr:row>
                <xdr:rowOff>104775</xdr:rowOff>
              </from>
              <to>
                <xdr:col>28</xdr:col>
                <xdr:colOff>314325</xdr:colOff>
                <xdr:row>21</xdr:row>
                <xdr:rowOff>66675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8"/>
  <sheetViews>
    <sheetView tabSelected="1" workbookViewId="0">
      <selection activeCell="G7" sqref="G7"/>
    </sheetView>
  </sheetViews>
  <sheetFormatPr defaultRowHeight="15.4"/>
  <cols>
    <col min="1" max="1" width="47.3984375" style="361" customWidth="1"/>
    <col min="2" max="2" width="41.33203125" style="361" customWidth="1"/>
    <col min="3" max="3" width="22.1328125" style="361" customWidth="1"/>
    <col min="4" max="4" width="12.53125" style="361" customWidth="1"/>
    <col min="5" max="5" width="17.73046875" style="361" customWidth="1"/>
    <col min="6" max="16384" width="9.06640625" style="361"/>
  </cols>
  <sheetData>
    <row r="1" spans="1:5" s="360" customFormat="1" ht="17.649999999999999">
      <c r="A1" s="350" t="s">
        <v>199</v>
      </c>
      <c r="B1" s="350" t="s">
        <v>200</v>
      </c>
      <c r="C1" s="351" t="s">
        <v>56</v>
      </c>
      <c r="D1" s="350" t="s">
        <v>57</v>
      </c>
      <c r="E1" s="352" t="s">
        <v>58</v>
      </c>
    </row>
    <row r="2" spans="1:5" s="361" customFormat="1" ht="30.75">
      <c r="A2" s="353" t="s">
        <v>61</v>
      </c>
      <c r="B2" s="353" t="s">
        <v>60</v>
      </c>
      <c r="C2" s="354" t="s">
        <v>59</v>
      </c>
      <c r="D2" s="355">
        <v>42436</v>
      </c>
      <c r="E2" s="356">
        <v>9781454889632</v>
      </c>
    </row>
    <row r="3" spans="1:5" s="361" customFormat="1">
      <c r="A3" s="353" t="s">
        <v>63</v>
      </c>
      <c r="B3" s="353" t="s">
        <v>62</v>
      </c>
      <c r="C3" s="354" t="s">
        <v>59</v>
      </c>
      <c r="D3" s="355">
        <v>41830</v>
      </c>
      <c r="E3" s="357">
        <v>9781454880387</v>
      </c>
    </row>
    <row r="4" spans="1:5" s="361" customFormat="1">
      <c r="A4" s="353" t="s">
        <v>59</v>
      </c>
      <c r="B4" s="353" t="s">
        <v>201</v>
      </c>
      <c r="C4" s="354" t="s">
        <v>59</v>
      </c>
      <c r="D4" s="355">
        <v>42429</v>
      </c>
      <c r="E4" s="356">
        <v>9781454889779</v>
      </c>
    </row>
    <row r="5" spans="1:5" s="361" customFormat="1" ht="30.75">
      <c r="A5" s="353" t="s">
        <v>65</v>
      </c>
      <c r="B5" s="353" t="s">
        <v>64</v>
      </c>
      <c r="C5" s="354" t="s">
        <v>59</v>
      </c>
      <c r="D5" s="355">
        <v>42901</v>
      </c>
      <c r="E5" s="356">
        <v>9781454889892</v>
      </c>
    </row>
    <row r="6" spans="1:5" s="361" customFormat="1" ht="30.75">
      <c r="A6" s="353" t="s">
        <v>67</v>
      </c>
      <c r="B6" s="353" t="s">
        <v>66</v>
      </c>
      <c r="C6" s="354" t="s">
        <v>59</v>
      </c>
      <c r="D6" s="355">
        <v>42321</v>
      </c>
      <c r="E6" s="356">
        <v>9781454889946</v>
      </c>
    </row>
    <row r="7" spans="1:5" s="361" customFormat="1" ht="30.75">
      <c r="A7" s="353" t="s">
        <v>70</v>
      </c>
      <c r="B7" s="353" t="s">
        <v>69</v>
      </c>
      <c r="C7" s="354" t="s">
        <v>68</v>
      </c>
      <c r="D7" s="355">
        <v>42866</v>
      </c>
      <c r="E7" s="356">
        <v>9781454889670</v>
      </c>
    </row>
    <row r="8" spans="1:5" s="361" customFormat="1" ht="30.75">
      <c r="A8" s="353" t="s">
        <v>72</v>
      </c>
      <c r="B8" s="353" t="s">
        <v>71</v>
      </c>
      <c r="C8" s="354" t="s">
        <v>68</v>
      </c>
      <c r="D8" s="355">
        <v>42768</v>
      </c>
      <c r="E8" s="356">
        <v>9781454889786</v>
      </c>
    </row>
    <row r="9" spans="1:5" s="361" customFormat="1" ht="30.75">
      <c r="A9" s="353" t="s">
        <v>74</v>
      </c>
      <c r="B9" s="353" t="s">
        <v>73</v>
      </c>
      <c r="C9" s="354" t="s">
        <v>68</v>
      </c>
      <c r="D9" s="355">
        <v>42856</v>
      </c>
      <c r="E9" s="356">
        <v>9781454889922</v>
      </c>
    </row>
    <row r="10" spans="1:5" s="361" customFormat="1" ht="30.75">
      <c r="A10" s="353" t="s">
        <v>76</v>
      </c>
      <c r="B10" s="353" t="s">
        <v>75</v>
      </c>
      <c r="C10" s="354" t="s">
        <v>68</v>
      </c>
      <c r="D10" s="355">
        <v>42570</v>
      </c>
      <c r="E10" s="357">
        <v>9781454881964</v>
      </c>
    </row>
    <row r="11" spans="1:5" s="361" customFormat="1">
      <c r="A11" s="353" t="s">
        <v>78</v>
      </c>
      <c r="B11" s="353" t="s">
        <v>77</v>
      </c>
      <c r="C11" s="354" t="s">
        <v>68</v>
      </c>
      <c r="D11" s="355">
        <v>42355</v>
      </c>
      <c r="E11" s="357">
        <v>9781454876298</v>
      </c>
    </row>
    <row r="12" spans="1:5" s="361" customFormat="1" ht="30.75">
      <c r="A12" s="353" t="s">
        <v>81</v>
      </c>
      <c r="B12" s="353" t="s">
        <v>80</v>
      </c>
      <c r="C12" s="354" t="s">
        <v>79</v>
      </c>
      <c r="D12" s="355">
        <v>41922</v>
      </c>
      <c r="E12" s="357">
        <v>9781454876205</v>
      </c>
    </row>
    <row r="13" spans="1:5" s="361" customFormat="1">
      <c r="A13" s="353" t="s">
        <v>83</v>
      </c>
      <c r="B13" s="353" t="s">
        <v>82</v>
      </c>
      <c r="C13" s="354" t="s">
        <v>79</v>
      </c>
      <c r="D13" s="355">
        <v>42723</v>
      </c>
      <c r="E13" s="357">
        <v>9781454885986</v>
      </c>
    </row>
    <row r="14" spans="1:5" s="361" customFormat="1" ht="30.75">
      <c r="A14" s="353" t="s">
        <v>85</v>
      </c>
      <c r="B14" s="353" t="s">
        <v>84</v>
      </c>
      <c r="C14" s="354" t="s">
        <v>79</v>
      </c>
      <c r="D14" s="355">
        <v>42627</v>
      </c>
      <c r="E14" s="356">
        <v>9781454889762</v>
      </c>
    </row>
    <row r="15" spans="1:5" s="361" customFormat="1" ht="30.75">
      <c r="A15" s="353" t="s">
        <v>87</v>
      </c>
      <c r="B15" s="353" t="s">
        <v>86</v>
      </c>
      <c r="C15" s="354" t="s">
        <v>79</v>
      </c>
      <c r="D15" s="355">
        <v>42396</v>
      </c>
      <c r="E15" s="357">
        <v>9781454878377</v>
      </c>
    </row>
    <row r="16" spans="1:5" s="361" customFormat="1" ht="30.75">
      <c r="A16" s="353" t="s">
        <v>89</v>
      </c>
      <c r="B16" s="353" t="s">
        <v>88</v>
      </c>
      <c r="C16" s="354" t="s">
        <v>79</v>
      </c>
      <c r="D16" s="355">
        <v>41362</v>
      </c>
      <c r="E16" s="357">
        <v>9781454876274</v>
      </c>
    </row>
    <row r="17" spans="1:5" s="361" customFormat="1" ht="46.15">
      <c r="A17" s="353" t="s">
        <v>91</v>
      </c>
      <c r="B17" s="353" t="s">
        <v>90</v>
      </c>
      <c r="C17" s="354" t="s">
        <v>79</v>
      </c>
      <c r="D17" s="355">
        <v>42811</v>
      </c>
      <c r="E17" s="356">
        <v>9781454889991</v>
      </c>
    </row>
    <row r="18" spans="1:5" s="361" customFormat="1">
      <c r="A18" s="353" t="s">
        <v>94</v>
      </c>
      <c r="B18" s="353" t="s">
        <v>93</v>
      </c>
      <c r="C18" s="354" t="s">
        <v>92</v>
      </c>
      <c r="D18" s="355">
        <v>42719</v>
      </c>
      <c r="E18" s="357">
        <v>9781454885962</v>
      </c>
    </row>
    <row r="19" spans="1:5" s="361" customFormat="1" ht="30.75">
      <c r="A19" s="353" t="s">
        <v>96</v>
      </c>
      <c r="B19" s="353" t="s">
        <v>95</v>
      </c>
      <c r="C19" s="354" t="s">
        <v>92</v>
      </c>
      <c r="D19" s="355">
        <v>42796</v>
      </c>
      <c r="E19" s="356">
        <v>9781454889694</v>
      </c>
    </row>
    <row r="20" spans="1:5" s="361" customFormat="1" ht="30.75">
      <c r="A20" s="353" t="s">
        <v>98</v>
      </c>
      <c r="B20" s="353" t="s">
        <v>97</v>
      </c>
      <c r="C20" s="354" t="s">
        <v>92</v>
      </c>
      <c r="D20" s="355">
        <v>42429</v>
      </c>
      <c r="E20" s="357">
        <v>9781454878407</v>
      </c>
    </row>
    <row r="21" spans="1:5" s="361" customFormat="1" ht="30.75">
      <c r="A21" s="353" t="s">
        <v>100</v>
      </c>
      <c r="B21" s="353" t="s">
        <v>99</v>
      </c>
      <c r="C21" s="354" t="s">
        <v>92</v>
      </c>
      <c r="D21" s="355">
        <v>42629</v>
      </c>
      <c r="E21" s="357">
        <v>9781454882787</v>
      </c>
    </row>
    <row r="22" spans="1:5" s="361" customFormat="1" ht="30.75">
      <c r="A22" s="358" t="s">
        <v>102</v>
      </c>
      <c r="B22" s="358" t="s">
        <v>101</v>
      </c>
      <c r="C22" s="354" t="s">
        <v>92</v>
      </c>
      <c r="D22" s="359">
        <v>42429</v>
      </c>
      <c r="E22" s="357">
        <v>9781454878964</v>
      </c>
    </row>
    <row r="23" spans="1:5" s="361" customFormat="1">
      <c r="A23" s="353" t="s">
        <v>104</v>
      </c>
      <c r="B23" s="353" t="s">
        <v>103</v>
      </c>
      <c r="C23" s="354" t="s">
        <v>92</v>
      </c>
      <c r="D23" s="355">
        <v>42787</v>
      </c>
      <c r="E23" s="356">
        <v>9781454889977</v>
      </c>
    </row>
    <row r="24" spans="1:5" s="361" customFormat="1">
      <c r="A24" s="353" t="s">
        <v>107</v>
      </c>
      <c r="B24" s="353" t="s">
        <v>106</v>
      </c>
      <c r="C24" s="354" t="s">
        <v>105</v>
      </c>
      <c r="D24" s="355">
        <v>42821</v>
      </c>
      <c r="E24" s="356">
        <v>9781454889960</v>
      </c>
    </row>
    <row r="25" spans="1:5" s="361" customFormat="1" ht="30.75">
      <c r="A25" s="353" t="s">
        <v>109</v>
      </c>
      <c r="B25" s="353" t="s">
        <v>108</v>
      </c>
      <c r="C25" s="354" t="s">
        <v>105</v>
      </c>
      <c r="D25" s="355">
        <v>42720</v>
      </c>
      <c r="E25" s="357">
        <v>9781454885979</v>
      </c>
    </row>
    <row r="26" spans="1:5" s="361" customFormat="1">
      <c r="A26" s="353" t="s">
        <v>111</v>
      </c>
      <c r="B26" s="353" t="s">
        <v>110</v>
      </c>
      <c r="C26" s="354" t="s">
        <v>105</v>
      </c>
      <c r="D26" s="355">
        <v>42657</v>
      </c>
      <c r="E26" s="357">
        <v>9781454882770</v>
      </c>
    </row>
    <row r="27" spans="1:5" s="361" customFormat="1" ht="30.75">
      <c r="A27" s="353" t="s">
        <v>113</v>
      </c>
      <c r="B27" s="353" t="s">
        <v>112</v>
      </c>
      <c r="C27" s="354" t="s">
        <v>105</v>
      </c>
      <c r="D27" s="355">
        <v>42636</v>
      </c>
      <c r="E27" s="357">
        <v>9781454885955</v>
      </c>
    </row>
    <row r="28" spans="1:5" s="361" customFormat="1">
      <c r="A28" s="353" t="s">
        <v>116</v>
      </c>
      <c r="B28" s="353" t="s">
        <v>115</v>
      </c>
      <c r="C28" s="354" t="s">
        <v>114</v>
      </c>
      <c r="D28" s="355">
        <v>42404</v>
      </c>
      <c r="E28" s="357">
        <v>9781454878384</v>
      </c>
    </row>
    <row r="29" spans="1:5" s="361" customFormat="1" ht="30.75">
      <c r="A29" s="353" t="s">
        <v>118</v>
      </c>
      <c r="B29" s="353" t="s">
        <v>117</v>
      </c>
      <c r="C29" s="354" t="s">
        <v>114</v>
      </c>
      <c r="D29" s="355">
        <v>41781</v>
      </c>
      <c r="E29" s="357">
        <v>9781454880400</v>
      </c>
    </row>
    <row r="30" spans="1:5" s="361" customFormat="1" ht="46.15">
      <c r="A30" s="353" t="s">
        <v>121</v>
      </c>
      <c r="B30" s="353" t="s">
        <v>120</v>
      </c>
      <c r="C30" s="354" t="s">
        <v>119</v>
      </c>
      <c r="D30" s="355">
        <v>42429</v>
      </c>
      <c r="E30" s="356">
        <v>9781454889656</v>
      </c>
    </row>
    <row r="31" spans="1:5" s="361" customFormat="1" ht="46.15">
      <c r="A31" s="353" t="s">
        <v>122</v>
      </c>
      <c r="B31" s="353" t="s">
        <v>120</v>
      </c>
      <c r="C31" s="354" t="s">
        <v>119</v>
      </c>
      <c r="D31" s="355">
        <v>42429</v>
      </c>
      <c r="E31" s="356">
        <v>9781454889663</v>
      </c>
    </row>
    <row r="32" spans="1:5" s="361" customFormat="1" ht="46.15">
      <c r="A32" s="353" t="s">
        <v>123</v>
      </c>
      <c r="B32" s="353" t="s">
        <v>120</v>
      </c>
      <c r="C32" s="354" t="s">
        <v>119</v>
      </c>
      <c r="D32" s="355">
        <v>42429</v>
      </c>
      <c r="E32" s="356">
        <v>9781454889649</v>
      </c>
    </row>
    <row r="33" spans="1:5" s="361" customFormat="1" ht="30.75">
      <c r="A33" s="353" t="s">
        <v>125</v>
      </c>
      <c r="B33" s="353" t="s">
        <v>124</v>
      </c>
      <c r="C33" s="354" t="s">
        <v>119</v>
      </c>
      <c r="D33" s="355">
        <v>42031</v>
      </c>
      <c r="E33" s="356">
        <v>9781454889816</v>
      </c>
    </row>
    <row r="34" spans="1:5" s="361" customFormat="1" ht="30.75">
      <c r="A34" s="353" t="s">
        <v>126</v>
      </c>
      <c r="B34" s="353" t="s">
        <v>124</v>
      </c>
      <c r="C34" s="354" t="s">
        <v>119</v>
      </c>
      <c r="D34" s="355">
        <v>42058</v>
      </c>
      <c r="E34" s="356">
        <v>9781454889823</v>
      </c>
    </row>
    <row r="35" spans="1:5" s="361" customFormat="1" ht="30.75">
      <c r="A35" s="353" t="s">
        <v>127</v>
      </c>
      <c r="B35" s="353" t="s">
        <v>124</v>
      </c>
      <c r="C35" s="354" t="s">
        <v>119</v>
      </c>
      <c r="D35" s="355">
        <v>42058</v>
      </c>
      <c r="E35" s="356">
        <v>9781454889830</v>
      </c>
    </row>
    <row r="36" spans="1:5" s="361" customFormat="1" ht="30.75">
      <c r="A36" s="353" t="s">
        <v>130</v>
      </c>
      <c r="B36" s="353" t="s">
        <v>129</v>
      </c>
      <c r="C36" s="354" t="s">
        <v>128</v>
      </c>
      <c r="D36" s="355">
        <v>42418</v>
      </c>
      <c r="E36" s="357">
        <v>9781454878438</v>
      </c>
    </row>
    <row r="37" spans="1:5" s="361" customFormat="1" ht="30.75">
      <c r="A37" s="353" t="s">
        <v>132</v>
      </c>
      <c r="B37" s="353" t="s">
        <v>131</v>
      </c>
      <c r="C37" s="354" t="s">
        <v>128</v>
      </c>
      <c r="D37" s="355">
        <v>42515</v>
      </c>
      <c r="E37" s="356">
        <v>9781454889809</v>
      </c>
    </row>
    <row r="38" spans="1:5" s="361" customFormat="1" ht="30.75">
      <c r="A38" s="353" t="s">
        <v>134</v>
      </c>
      <c r="B38" s="353" t="s">
        <v>133</v>
      </c>
      <c r="C38" s="354" t="s">
        <v>128</v>
      </c>
      <c r="D38" s="355">
        <v>41984</v>
      </c>
      <c r="E38" s="357">
        <v>9781454878421</v>
      </c>
    </row>
    <row r="39" spans="1:5" s="361" customFormat="1" ht="30.75">
      <c r="A39" s="353" t="s">
        <v>136</v>
      </c>
      <c r="B39" s="353" t="s">
        <v>135</v>
      </c>
      <c r="C39" s="354" t="s">
        <v>128</v>
      </c>
      <c r="D39" s="355">
        <v>42342</v>
      </c>
      <c r="E39" s="357">
        <v>9781454878445</v>
      </c>
    </row>
    <row r="40" spans="1:5" s="361" customFormat="1" ht="30.75">
      <c r="A40" s="353" t="s">
        <v>139</v>
      </c>
      <c r="B40" s="353" t="s">
        <v>138</v>
      </c>
      <c r="C40" s="354" t="s">
        <v>137</v>
      </c>
      <c r="D40" s="355">
        <v>42790</v>
      </c>
      <c r="E40" s="356">
        <v>9781454889700</v>
      </c>
    </row>
    <row r="41" spans="1:5" s="361" customFormat="1" ht="46.15">
      <c r="A41" s="353" t="s">
        <v>141</v>
      </c>
      <c r="B41" s="353" t="s">
        <v>140</v>
      </c>
      <c r="C41" s="354" t="s">
        <v>137</v>
      </c>
      <c r="D41" s="355">
        <v>42790</v>
      </c>
      <c r="E41" s="356">
        <v>9781454889724</v>
      </c>
    </row>
    <row r="42" spans="1:5" s="361" customFormat="1" ht="30.75">
      <c r="A42" s="353" t="s">
        <v>143</v>
      </c>
      <c r="B42" s="353" t="s">
        <v>142</v>
      </c>
      <c r="C42" s="354" t="s">
        <v>137</v>
      </c>
      <c r="D42" s="355">
        <v>42018</v>
      </c>
      <c r="E42" s="357">
        <v>9781454882800</v>
      </c>
    </row>
    <row r="43" spans="1:5" s="361" customFormat="1" ht="30.75">
      <c r="A43" s="353" t="s">
        <v>144</v>
      </c>
      <c r="B43" s="353" t="s">
        <v>142</v>
      </c>
      <c r="C43" s="354" t="s">
        <v>137</v>
      </c>
      <c r="D43" s="355">
        <v>41669</v>
      </c>
      <c r="E43" s="356">
        <v>9781454889755</v>
      </c>
    </row>
    <row r="44" spans="1:5" s="361" customFormat="1" ht="30.75">
      <c r="A44" s="353" t="s">
        <v>146</v>
      </c>
      <c r="B44" s="353" t="s">
        <v>145</v>
      </c>
      <c r="C44" s="354" t="s">
        <v>137</v>
      </c>
      <c r="D44" s="355">
        <v>42039</v>
      </c>
      <c r="E44" s="356">
        <v>9781454889854</v>
      </c>
    </row>
    <row r="45" spans="1:5" s="361" customFormat="1" ht="30.75">
      <c r="A45" s="353" t="s">
        <v>148</v>
      </c>
      <c r="B45" s="353" t="s">
        <v>147</v>
      </c>
      <c r="C45" s="354" t="s">
        <v>137</v>
      </c>
      <c r="D45" s="355">
        <v>42790</v>
      </c>
      <c r="E45" s="356">
        <v>9781454889847</v>
      </c>
    </row>
    <row r="46" spans="1:5" s="361" customFormat="1" ht="30.75">
      <c r="A46" s="353" t="s">
        <v>150</v>
      </c>
      <c r="B46" s="353" t="s">
        <v>149</v>
      </c>
      <c r="C46" s="354" t="s">
        <v>137</v>
      </c>
      <c r="D46" s="355">
        <v>42432</v>
      </c>
      <c r="E46" s="357">
        <v>9781454882817</v>
      </c>
    </row>
    <row r="47" spans="1:5" s="361" customFormat="1" ht="30.75">
      <c r="A47" s="353" t="s">
        <v>152</v>
      </c>
      <c r="B47" s="353" t="s">
        <v>151</v>
      </c>
      <c r="C47" s="354" t="s">
        <v>137</v>
      </c>
      <c r="D47" s="355">
        <v>42212</v>
      </c>
      <c r="E47" s="357">
        <v>9781454882794</v>
      </c>
    </row>
    <row r="48" spans="1:5" s="361" customFormat="1" ht="30.75">
      <c r="A48" s="353" t="s">
        <v>153</v>
      </c>
      <c r="B48" s="353" t="s">
        <v>151</v>
      </c>
      <c r="C48" s="354" t="s">
        <v>137</v>
      </c>
      <c r="D48" s="355">
        <v>42745</v>
      </c>
      <c r="E48" s="356">
        <v>9781454889953</v>
      </c>
    </row>
    <row r="49" spans="1:5" s="361" customFormat="1" ht="30.75">
      <c r="A49" s="353" t="s">
        <v>156</v>
      </c>
      <c r="B49" s="353" t="s">
        <v>155</v>
      </c>
      <c r="C49" s="354" t="s">
        <v>154</v>
      </c>
      <c r="D49" s="355">
        <v>42038</v>
      </c>
      <c r="E49" s="357">
        <v>9781454878469</v>
      </c>
    </row>
    <row r="50" spans="1:5" s="361" customFormat="1" ht="30.75">
      <c r="A50" s="353" t="s">
        <v>157</v>
      </c>
      <c r="B50" s="353" t="s">
        <v>155</v>
      </c>
      <c r="C50" s="354" t="s">
        <v>154</v>
      </c>
      <c r="D50" s="355">
        <v>41997</v>
      </c>
      <c r="E50" s="357">
        <v>9781454878452</v>
      </c>
    </row>
    <row r="51" spans="1:5" s="361" customFormat="1" ht="30.75">
      <c r="A51" s="353" t="s">
        <v>160</v>
      </c>
      <c r="B51" s="353" t="s">
        <v>159</v>
      </c>
      <c r="C51" s="354" t="s">
        <v>158</v>
      </c>
      <c r="D51" s="355">
        <v>42803</v>
      </c>
      <c r="E51" s="356">
        <v>9781454889717</v>
      </c>
    </row>
    <row r="52" spans="1:5" s="361" customFormat="1">
      <c r="A52" s="353" t="s">
        <v>163</v>
      </c>
      <c r="B52" s="353" t="s">
        <v>162</v>
      </c>
      <c r="C52" s="354" t="s">
        <v>161</v>
      </c>
      <c r="D52" s="355">
        <v>41774</v>
      </c>
      <c r="E52" s="357">
        <v>9781454880431</v>
      </c>
    </row>
    <row r="53" spans="1:5" s="361" customFormat="1">
      <c r="A53" s="353" t="s">
        <v>165</v>
      </c>
      <c r="B53" s="353" t="s">
        <v>164</v>
      </c>
      <c r="C53" s="354" t="s">
        <v>161</v>
      </c>
      <c r="D53" s="355">
        <v>42053</v>
      </c>
      <c r="E53" s="357">
        <v>9781454876182</v>
      </c>
    </row>
    <row r="54" spans="1:5" s="361" customFormat="1" ht="46.15">
      <c r="A54" s="353" t="s">
        <v>167</v>
      </c>
      <c r="B54" s="353" t="s">
        <v>166</v>
      </c>
      <c r="C54" s="354" t="s">
        <v>161</v>
      </c>
      <c r="D54" s="355">
        <v>42838</v>
      </c>
      <c r="E54" s="356">
        <v>9781454889748</v>
      </c>
    </row>
    <row r="55" spans="1:5" s="361" customFormat="1" ht="46.15">
      <c r="A55" s="353" t="s">
        <v>168</v>
      </c>
      <c r="B55" s="353" t="s">
        <v>166</v>
      </c>
      <c r="C55" s="354" t="s">
        <v>161</v>
      </c>
      <c r="D55" s="355">
        <v>41774</v>
      </c>
      <c r="E55" s="357">
        <v>9781454880424</v>
      </c>
    </row>
    <row r="56" spans="1:5" s="361" customFormat="1">
      <c r="A56" s="353" t="s">
        <v>170</v>
      </c>
      <c r="B56" s="353" t="s">
        <v>169</v>
      </c>
      <c r="C56" s="354" t="s">
        <v>161</v>
      </c>
      <c r="D56" s="355">
        <v>42429</v>
      </c>
      <c r="E56" s="357">
        <v>9781454878391</v>
      </c>
    </row>
    <row r="57" spans="1:5" s="361" customFormat="1" ht="30.75">
      <c r="A57" s="353" t="s">
        <v>172</v>
      </c>
      <c r="B57" s="353" t="s">
        <v>171</v>
      </c>
      <c r="C57" s="354" t="s">
        <v>161</v>
      </c>
      <c r="D57" s="355">
        <v>42804</v>
      </c>
      <c r="E57" s="356">
        <v>9781454889939</v>
      </c>
    </row>
    <row r="58" spans="1:5" s="361" customFormat="1" ht="30.75">
      <c r="A58" s="353" t="s">
        <v>175</v>
      </c>
      <c r="B58" s="353" t="s">
        <v>174</v>
      </c>
      <c r="C58" s="354" t="s">
        <v>173</v>
      </c>
      <c r="D58" s="355">
        <v>42789</v>
      </c>
      <c r="E58" s="356">
        <v>9781454889687</v>
      </c>
    </row>
    <row r="59" spans="1:5" s="361" customFormat="1" ht="30.75">
      <c r="A59" s="353" t="s">
        <v>177</v>
      </c>
      <c r="B59" s="353" t="s">
        <v>176</v>
      </c>
      <c r="C59" s="354" t="s">
        <v>173</v>
      </c>
      <c r="D59" s="355">
        <v>42058</v>
      </c>
      <c r="E59" s="356">
        <v>9781454889915</v>
      </c>
    </row>
    <row r="60" spans="1:5" s="361" customFormat="1" ht="30.75">
      <c r="A60" s="353" t="s">
        <v>180</v>
      </c>
      <c r="B60" s="353" t="s">
        <v>179</v>
      </c>
      <c r="C60" s="354" t="s">
        <v>178</v>
      </c>
      <c r="D60" s="355">
        <v>41834</v>
      </c>
      <c r="E60" s="357">
        <v>9781454876199</v>
      </c>
    </row>
    <row r="61" spans="1:5" s="361" customFormat="1">
      <c r="A61" s="353" t="s">
        <v>182</v>
      </c>
      <c r="B61" s="353" t="s">
        <v>181</v>
      </c>
      <c r="C61" s="354" t="s">
        <v>178</v>
      </c>
      <c r="D61" s="355">
        <v>42515</v>
      </c>
      <c r="E61" s="357">
        <v>9781454879893</v>
      </c>
    </row>
    <row r="62" spans="1:5" s="361" customFormat="1" ht="30.75">
      <c r="A62" s="353" t="s">
        <v>184</v>
      </c>
      <c r="B62" s="353" t="s">
        <v>183</v>
      </c>
      <c r="C62" s="354" t="s">
        <v>178</v>
      </c>
      <c r="D62" s="355">
        <v>42429</v>
      </c>
      <c r="E62" s="357">
        <v>9781454878353</v>
      </c>
    </row>
    <row r="63" spans="1:5" s="361" customFormat="1" ht="30.75">
      <c r="A63" s="353" t="s">
        <v>186</v>
      </c>
      <c r="B63" s="353" t="s">
        <v>185</v>
      </c>
      <c r="C63" s="354" t="s">
        <v>178</v>
      </c>
      <c r="D63" s="355">
        <v>42790</v>
      </c>
      <c r="E63" s="356">
        <v>9781454889793</v>
      </c>
    </row>
    <row r="64" spans="1:5" s="361" customFormat="1" ht="30.75">
      <c r="A64" s="353" t="s">
        <v>188</v>
      </c>
      <c r="B64" s="353" t="s">
        <v>187</v>
      </c>
      <c r="C64" s="354" t="s">
        <v>178</v>
      </c>
      <c r="D64" s="355">
        <v>42803</v>
      </c>
      <c r="E64" s="356">
        <v>9781454889984</v>
      </c>
    </row>
    <row r="65" spans="1:5" s="361" customFormat="1">
      <c r="A65" s="353" t="s">
        <v>190</v>
      </c>
      <c r="B65" s="353" t="s">
        <v>189</v>
      </c>
      <c r="C65" s="354" t="s">
        <v>178</v>
      </c>
      <c r="D65" s="355">
        <v>41781</v>
      </c>
      <c r="E65" s="357">
        <v>9781454880462</v>
      </c>
    </row>
    <row r="66" spans="1:5" s="361" customFormat="1" ht="30.75">
      <c r="A66" s="353" t="s">
        <v>193</v>
      </c>
      <c r="B66" s="353" t="s">
        <v>192</v>
      </c>
      <c r="C66" s="354" t="s">
        <v>191</v>
      </c>
      <c r="D66" s="355">
        <v>41774</v>
      </c>
      <c r="E66" s="357">
        <v>9781454880479</v>
      </c>
    </row>
    <row r="67" spans="1:5" s="361" customFormat="1" ht="30.75">
      <c r="A67" s="353" t="s">
        <v>196</v>
      </c>
      <c r="B67" s="353" t="s">
        <v>195</v>
      </c>
      <c r="C67" s="354" t="s">
        <v>194</v>
      </c>
      <c r="D67" s="355">
        <v>42664</v>
      </c>
      <c r="E67" s="357">
        <v>9781454885948</v>
      </c>
    </row>
    <row r="68" spans="1:5" s="361" customFormat="1">
      <c r="A68" s="353" t="s">
        <v>198</v>
      </c>
      <c r="B68" s="353" t="s">
        <v>197</v>
      </c>
      <c r="C68" s="354" t="s">
        <v>194</v>
      </c>
      <c r="D68" s="355">
        <v>42905</v>
      </c>
      <c r="E68" s="356">
        <v>9781454878360</v>
      </c>
    </row>
  </sheetData>
  <phoneticPr fontId="6" type="noConversion"/>
  <conditionalFormatting sqref="E1:E1048576">
    <cfRule type="duplicateValues" dxfId="0" priority="4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直销团队产品定单(Book)</vt:lpstr>
      <vt:lpstr>产品清单</vt:lpstr>
      <vt:lpstr>'直销团队产品定单(Book)'!Print_Area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DKelly</dc:creator>
  <cp:lastModifiedBy>冯涛</cp:lastModifiedBy>
  <cp:lastPrinted>2017-12-19T02:51:14Z</cp:lastPrinted>
  <dcterms:created xsi:type="dcterms:W3CDTF">2007-01-02T08:58:29Z</dcterms:created>
  <dcterms:modified xsi:type="dcterms:W3CDTF">2021-09-13T02:48:25Z</dcterms:modified>
</cp:coreProperties>
</file>